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uario\Dropbox\BID\ACTIVIDADES PLAN TRABAJO\SGI\FINAL\ULTIMO para IPT 311017\"/>
    </mc:Choice>
  </mc:AlternateContent>
  <bookViews>
    <workbookView xWindow="312" yWindow="204" windowWidth="8940" windowHeight="11004" tabRatio="500"/>
  </bookViews>
  <sheets>
    <sheet name="Precalentamiento" sheetId="1" r:id="rId1"/>
  </sheets>
  <calcPr calcId="162913"/>
  <customWorkbookViews>
    <customWorkbookView name="Christophe Hoor - Personal View" guid="{0C06BE46-8F55-4F15-BCB7-BB5743C7E4AC}" mergeInterval="0" personalView="1" maximized="1" xWindow="-9" yWindow="-9" windowWidth="1938" windowHeight="1050" tabRatio="50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2" i="1" l="1"/>
  <c r="D142" i="1"/>
  <c r="F121" i="1"/>
  <c r="C121" i="1"/>
  <c r="O216" i="1" l="1"/>
  <c r="H205" i="1"/>
  <c r="AJ227" i="1"/>
  <c r="AI227" i="1"/>
  <c r="AH227" i="1"/>
  <c r="AJ226" i="1"/>
  <c r="AI226" i="1"/>
  <c r="AH226" i="1"/>
  <c r="AJ225" i="1"/>
  <c r="AI225" i="1"/>
  <c r="AH225" i="1"/>
  <c r="AJ224" i="1"/>
  <c r="AI224" i="1"/>
  <c r="AH224" i="1"/>
  <c r="H108" i="1"/>
  <c r="H121" i="1" s="1"/>
  <c r="H129" i="1"/>
  <c r="H142" i="1" s="1"/>
  <c r="Q93" i="1"/>
  <c r="H140" i="1"/>
  <c r="H139" i="1"/>
  <c r="H138" i="1"/>
  <c r="H137" i="1"/>
  <c r="H136" i="1"/>
  <c r="H135" i="1"/>
  <c r="H134" i="1"/>
  <c r="H116" i="1"/>
  <c r="D156" i="1" s="1"/>
  <c r="H117" i="1"/>
  <c r="D157" i="1" s="1"/>
  <c r="H118" i="1"/>
  <c r="D158" i="1" s="1"/>
  <c r="H119" i="1"/>
  <c r="K207" i="1"/>
  <c r="I207" i="1"/>
  <c r="H207" i="1"/>
  <c r="K205" i="1"/>
  <c r="I205" i="1"/>
  <c r="N205" i="1" s="1"/>
  <c r="I209" i="1" s="1"/>
  <c r="H115" i="1"/>
  <c r="D155" i="1" s="1"/>
  <c r="H110" i="1"/>
  <c r="H131" i="1"/>
  <c r="D150" i="1" s="1"/>
  <c r="H114" i="1"/>
  <c r="D154" i="1" s="1"/>
  <c r="H113" i="1"/>
  <c r="D153" i="1" s="1"/>
  <c r="H112" i="1"/>
  <c r="H133" i="1"/>
  <c r="D152" i="1" s="1"/>
  <c r="H111" i="1"/>
  <c r="H132" i="1"/>
  <c r="H109" i="1"/>
  <c r="H130" i="1"/>
  <c r="D159" i="1" l="1"/>
  <c r="D151" i="1"/>
  <c r="D149" i="1"/>
  <c r="D148" i="1"/>
  <c r="D161" i="1" s="1"/>
  <c r="F198" i="1" s="1"/>
  <c r="F205" i="1"/>
  <c r="M205" i="1" s="1"/>
  <c r="O205" i="1" s="1"/>
  <c r="J209" i="1" s="1"/>
  <c r="F207" i="1"/>
  <c r="M207" i="1" s="1"/>
  <c r="F194" i="1"/>
  <c r="F190" i="1"/>
  <c r="H209" i="1" l="1"/>
  <c r="F192" i="1"/>
  <c r="F196" i="1" s="1"/>
  <c r="F218" i="1" s="1"/>
  <c r="G220" i="1" s="1"/>
</calcChain>
</file>

<file path=xl/sharedStrings.xml><?xml version="1.0" encoding="utf-8"?>
<sst xmlns="http://schemas.openxmlformats.org/spreadsheetml/2006/main" count="323" uniqueCount="138">
  <si>
    <t>Número asignado de proyecto:</t>
  </si>
  <si>
    <t>Fecha de presentación:</t>
  </si>
  <si>
    <t>Caldera</t>
  </si>
  <si>
    <t>Caldereta</t>
  </si>
  <si>
    <t>Calentador Convencional</t>
  </si>
  <si>
    <t>(Boiler, Calentón)</t>
  </si>
  <si>
    <t>Otro</t>
  </si>
  <si>
    <t>Especificar</t>
  </si>
  <si>
    <t>Equipo 1 Existente</t>
  </si>
  <si>
    <t>Marca:</t>
  </si>
  <si>
    <t>Modelo:</t>
  </si>
  <si>
    <t>Potencia (kW):</t>
  </si>
  <si>
    <t>Presión máx de trabajo:</t>
  </si>
  <si>
    <t xml:space="preserve">Dato Placa 1: </t>
  </si>
  <si>
    <t>Tipo de Combustible:</t>
  </si>
  <si>
    <t>Temperatura de uso:</t>
  </si>
  <si>
    <t xml:space="preserve">Dato Placa 2: </t>
  </si>
  <si>
    <t>Capacidad:</t>
  </si>
  <si>
    <t xml:space="preserve">Dato Placa 3: </t>
  </si>
  <si>
    <t>Presión de trabajo:</t>
  </si>
  <si>
    <t xml:space="preserve">Dato Placa 4: </t>
  </si>
  <si>
    <t>Dato Placa, refiere a cualquier dato que no se incluya dentro de la tabla y el proponente considere relevante en cuanto a su funcionamiento y/o caracterización.</t>
  </si>
  <si>
    <t>Equipo 2 Existente</t>
  </si>
  <si>
    <t>Equipo 3 Existente</t>
  </si>
  <si>
    <t>EQUIPOS PROPUESTOS</t>
  </si>
  <si>
    <t>Equipo 1 Propuesto</t>
  </si>
  <si>
    <t>Equipo 2 Propuesto</t>
  </si>
  <si>
    <t>Equipo 3 Propuesto</t>
  </si>
  <si>
    <t>Variables identificadas para el proceso de medición</t>
  </si>
  <si>
    <t>Periodo de medición controlado seleccionado</t>
  </si>
  <si>
    <t>Capacidad</t>
  </si>
  <si>
    <t>Presión de trabajo</t>
  </si>
  <si>
    <t>Horario</t>
  </si>
  <si>
    <t>Diario</t>
  </si>
  <si>
    <t>Tem. de entrada</t>
  </si>
  <si>
    <t>Otra</t>
  </si>
  <si>
    <t>Semanal</t>
  </si>
  <si>
    <t>Mensual</t>
  </si>
  <si>
    <t>Tem. de salida</t>
  </si>
  <si>
    <t>Cual:</t>
  </si>
  <si>
    <t>Anual</t>
  </si>
  <si>
    <t>Frecuencia de la toma de datos:</t>
  </si>
  <si>
    <r>
      <t xml:space="preserve">Información de respaldo por tipo de variable identificada: </t>
    </r>
    <r>
      <rPr>
        <sz val="9"/>
        <color indexed="23"/>
        <rFont val="Calibri"/>
        <family val="2"/>
      </rPr>
      <t>(a) Bitácoras, b) Reportes en línea, c) Registros d) Facturas e) Medición directa)</t>
    </r>
  </si>
  <si>
    <t>Flujo de salida:</t>
  </si>
  <si>
    <t>Irradiación promedio:</t>
  </si>
  <si>
    <t>Tem. de entrada:</t>
  </si>
  <si>
    <t>Presión:</t>
  </si>
  <si>
    <t xml:space="preserve">Otra: </t>
  </si>
  <si>
    <t>Temperatura de trabajo</t>
  </si>
  <si>
    <t xml:space="preserve">                                                                                  </t>
  </si>
  <si>
    <t>Consumo de energía</t>
  </si>
  <si>
    <t>kJ/m3</t>
  </si>
  <si>
    <t>kJ</t>
  </si>
  <si>
    <t>P 1</t>
  </si>
  <si>
    <t>P 2</t>
  </si>
  <si>
    <t>P 3</t>
  </si>
  <si>
    <t>P 4</t>
  </si>
  <si>
    <t>P 5</t>
  </si>
  <si>
    <t>P 6</t>
  </si>
  <si>
    <t>P 7</t>
  </si>
  <si>
    <t>P 8</t>
  </si>
  <si>
    <t>P 9</t>
  </si>
  <si>
    <t>P 10</t>
  </si>
  <si>
    <t>P 11</t>
  </si>
  <si>
    <t>P 12</t>
  </si>
  <si>
    <t>Consumo</t>
  </si>
  <si>
    <t>Uso</t>
  </si>
  <si>
    <r>
      <t>IDEn</t>
    </r>
    <r>
      <rPr>
        <b/>
        <vertAlign val="subscript"/>
        <sz val="9"/>
        <color theme="1"/>
        <rFont val="Calibri"/>
        <family val="2"/>
        <scheme val="minor"/>
      </rPr>
      <t>Estimado</t>
    </r>
  </si>
  <si>
    <t>m3 de agua caliente</t>
  </si>
  <si>
    <t>kJ//m3</t>
  </si>
  <si>
    <t>kJh</t>
  </si>
  <si>
    <t>%</t>
  </si>
  <si>
    <t>Costos de inversión:</t>
  </si>
  <si>
    <t>Intereses</t>
  </si>
  <si>
    <t>Inversión total</t>
  </si>
  <si>
    <t>Ahorro anual económico esperado:</t>
  </si>
  <si>
    <t>Período</t>
  </si>
  <si>
    <r>
      <t>Límites del proyecto:</t>
    </r>
    <r>
      <rPr>
        <sz val="9"/>
        <rFont val="Calibri"/>
        <family val="2"/>
      </rPr>
      <t xml:space="preserve"> (Descripción de unidad y/o equipos varios)</t>
    </r>
  </si>
  <si>
    <t>Cantidad de equipos a reemplazar:</t>
  </si>
  <si>
    <t>Período de retorno de inversión (años):</t>
  </si>
  <si>
    <t>Años de Operación:</t>
  </si>
  <si>
    <r>
      <t xml:space="preserve">Ahorro estimado </t>
    </r>
    <r>
      <rPr>
        <sz val="9"/>
        <color theme="0" tint="-0.499984740745262"/>
        <rFont val="Calibri"/>
        <family val="2"/>
      </rPr>
      <t>MEPEE 2.8</t>
    </r>
  </si>
  <si>
    <t xml:space="preserve">Número de Validación:   </t>
  </si>
  <si>
    <r>
      <t xml:space="preserve">1.   Datos Generales del Proyecto </t>
    </r>
    <r>
      <rPr>
        <sz val="12"/>
        <color theme="0"/>
        <rFont val="Calibri"/>
        <family val="2"/>
        <scheme val="minor"/>
      </rPr>
      <t>(ver MSVV-01 sección 2)</t>
    </r>
  </si>
  <si>
    <r>
      <t xml:space="preserve">1.1   Condiciones de Operación Actual </t>
    </r>
    <r>
      <rPr>
        <sz val="9"/>
        <color indexed="23"/>
        <rFont val="Calibri"/>
        <family val="2"/>
      </rPr>
      <t xml:space="preserve">(Acorde al diagrama descriptivo) </t>
    </r>
    <r>
      <rPr>
        <sz val="9"/>
        <color theme="0" tint="-0.499984740745262"/>
        <rFont val="Calibri"/>
        <family val="2"/>
      </rPr>
      <t>(ver MSVV-01 sección 2.3)</t>
    </r>
  </si>
  <si>
    <t>1.1.1   EQUIPOS ACTUALES</t>
  </si>
  <si>
    <r>
      <t xml:space="preserve">1.2   Condiciones de Operación Propuesta </t>
    </r>
    <r>
      <rPr>
        <sz val="9"/>
        <color indexed="23"/>
        <rFont val="Calibri"/>
        <family val="2"/>
      </rPr>
      <t xml:space="preserve">(Acorde al diagrama descriptivo) </t>
    </r>
    <r>
      <rPr>
        <sz val="9"/>
        <color theme="0" tint="-0.499984740745262"/>
        <rFont val="Calibri"/>
        <family val="2"/>
      </rPr>
      <t>(ver MSVV-01 sección 2.4)</t>
    </r>
  </si>
  <si>
    <t>1.2.1   EQUIPOS PROPUESTOS</t>
  </si>
  <si>
    <t>1.3   DISEÑO DEL SISTEMA DE MEDICIÓN (ver MSVV-01 sección 4.1)</t>
  </si>
  <si>
    <r>
      <t xml:space="preserve">2.   </t>
    </r>
    <r>
      <rPr>
        <b/>
        <sz val="12"/>
        <color theme="0"/>
        <rFont val="Calibri"/>
        <family val="2"/>
      </rPr>
      <t>Indicadores de Desempeño Energético (IDEn)</t>
    </r>
    <r>
      <rPr>
        <b/>
        <sz val="9"/>
        <color theme="0"/>
        <rFont val="Calibri"/>
        <family val="2"/>
      </rPr>
      <t xml:space="preserve"> </t>
    </r>
    <r>
      <rPr>
        <i/>
        <sz val="9"/>
        <color theme="0"/>
        <rFont val="Calibri"/>
        <family val="2"/>
      </rPr>
      <t>(ver MSVV-01 sección 3.2)</t>
    </r>
  </si>
  <si>
    <r>
      <t xml:space="preserve">2.1   Indicadores de Desempeño Energético Base </t>
    </r>
    <r>
      <rPr>
        <sz val="9"/>
        <color theme="0" tint="-0.499984740745262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</rPr>
      <t>MEPEE-01 3.2</t>
    </r>
  </si>
  <si>
    <r>
      <t xml:space="preserve">2.3   Indice de mejora % </t>
    </r>
    <r>
      <rPr>
        <sz val="9"/>
        <color theme="0" tint="-0.499984740745262"/>
        <rFont val="Calibri"/>
        <family val="2"/>
      </rPr>
      <t>(ver MSVV-01 sección 3.3)</t>
    </r>
  </si>
  <si>
    <r>
      <t xml:space="preserve">2.4   Línea de Base Energética </t>
    </r>
    <r>
      <rPr>
        <sz val="9"/>
        <color theme="0" tint="-0.499984740745262"/>
        <rFont val="Calibri"/>
        <family val="2"/>
      </rPr>
      <t>(ver MSVV-01 sección 3.3)</t>
    </r>
  </si>
  <si>
    <t>2.5.1 PRECIO UNITARIO FIJO</t>
  </si>
  <si>
    <t>m3</t>
  </si>
  <si>
    <t>US$ por kJ</t>
  </si>
  <si>
    <r>
      <t>2.6   Reducción de emisiones de CO</t>
    </r>
    <r>
      <rPr>
        <vertAlign val="subscript"/>
        <sz val="10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e </t>
    </r>
    <r>
      <rPr>
        <sz val="9"/>
        <color theme="0" tint="-0.499984740745262"/>
        <rFont val="Calibri"/>
        <family val="2"/>
      </rPr>
      <t>(ver MSVV-01 sección 3.5)</t>
    </r>
  </si>
  <si>
    <t>Factores de emisión de GEI</t>
  </si>
  <si>
    <t>Emisiones</t>
  </si>
  <si>
    <t>Tipo de combusitble antes del proyecto</t>
  </si>
  <si>
    <t>Consumo (kJ)</t>
  </si>
  <si>
    <r>
      <t>kgCH</t>
    </r>
    <r>
      <rPr>
        <b/>
        <vertAlign val="subscript"/>
        <sz val="10"/>
        <color indexed="8"/>
        <rFont val="Calibri"/>
        <family val="2"/>
      </rPr>
      <t>4</t>
    </r>
    <r>
      <rPr>
        <b/>
        <sz val="10"/>
        <color indexed="8"/>
        <rFont val="Calibri"/>
        <family val="2"/>
      </rPr>
      <t>/kJ</t>
    </r>
  </si>
  <si>
    <r>
      <t>tonCO</t>
    </r>
    <r>
      <rPr>
        <b/>
        <vertAlign val="subscript"/>
        <sz val="9"/>
        <color theme="1"/>
        <rFont val="Calibri"/>
        <family val="2"/>
        <scheme val="minor"/>
      </rPr>
      <t>2</t>
    </r>
    <r>
      <rPr>
        <b/>
        <sz val="9"/>
        <color theme="1"/>
        <rFont val="Calibri"/>
        <family val="2"/>
        <scheme val="minor"/>
      </rPr>
      <t>e</t>
    </r>
  </si>
  <si>
    <t>Tipo de combustible después del proyecto</t>
  </si>
  <si>
    <r>
      <t>kgCO</t>
    </r>
    <r>
      <rPr>
        <b/>
        <vertAlign val="subscript"/>
        <sz val="8"/>
        <color indexed="8"/>
        <rFont val="Calibri"/>
        <family val="2"/>
      </rPr>
      <t>2</t>
    </r>
    <r>
      <rPr>
        <b/>
        <sz val="8"/>
        <color indexed="8"/>
        <rFont val="Calibri"/>
        <family val="2"/>
      </rPr>
      <t>/kJ</t>
    </r>
  </si>
  <si>
    <r>
      <t xml:space="preserve">2.7   Consideraciones económicas </t>
    </r>
    <r>
      <rPr>
        <sz val="9"/>
        <color theme="0" tint="-0.499984740745262"/>
        <rFont val="Calibri"/>
        <family val="2"/>
      </rPr>
      <t>(ver MSVV-01 sección 3.5)</t>
    </r>
  </si>
  <si>
    <t>Semanas de Operación por período</t>
  </si>
  <si>
    <t xml:space="preserve">  Días de Operación  por semana</t>
  </si>
  <si>
    <t xml:space="preserve">  Horas de Operación por día</t>
  </si>
  <si>
    <t>Horas totales de operación por período de medición controlado seleccionado para el seguimiento del proyecto</t>
  </si>
  <si>
    <r>
      <t>IDEn</t>
    </r>
    <r>
      <rPr>
        <b/>
        <vertAlign val="subscript"/>
        <sz val="9"/>
        <color theme="1"/>
        <rFont val="Calibri"/>
        <family val="2"/>
        <scheme val="minor"/>
      </rPr>
      <t>Base</t>
    </r>
  </si>
  <si>
    <r>
      <t xml:space="preserve">2.2   Indicadores de Desempeño Energético Estimado  </t>
    </r>
    <r>
      <rPr>
        <sz val="9"/>
        <color theme="0" tint="-0.499984740745262"/>
        <rFont val="Calibri"/>
        <family val="2"/>
      </rPr>
      <t>(ver MSVV-01 sección 3.2)</t>
    </r>
  </si>
  <si>
    <r>
      <t>kgN</t>
    </r>
    <r>
      <rPr>
        <b/>
        <vertAlign val="subscript"/>
        <sz val="8"/>
        <color indexed="8"/>
        <rFont val="Calibri"/>
        <family val="2"/>
      </rPr>
      <t>2</t>
    </r>
    <r>
      <rPr>
        <b/>
        <sz val="8"/>
        <color indexed="8"/>
        <rFont val="Calibri"/>
        <family val="2"/>
      </rPr>
      <t>O/kJ</t>
    </r>
  </si>
  <si>
    <r>
      <t>m</t>
    </r>
    <r>
      <rPr>
        <b/>
        <vertAlign val="superscript"/>
        <sz val="8"/>
        <color theme="1"/>
        <rFont val="Calibri"/>
        <family val="2"/>
        <scheme val="minor"/>
      </rPr>
      <t>3</t>
    </r>
    <r>
      <rPr>
        <b/>
        <sz val="8"/>
        <color theme="1"/>
        <rFont val="Calibri"/>
        <family val="2"/>
        <scheme val="minor"/>
      </rPr>
      <t xml:space="preserve"> de agua caliente</t>
    </r>
  </si>
  <si>
    <t>IMDEnEstimado</t>
  </si>
  <si>
    <t>Combustible</t>
  </si>
  <si>
    <t>Poder calorífico</t>
  </si>
  <si>
    <t>Factores de emisión SEMARNAT</t>
  </si>
  <si>
    <r>
      <t>kgCO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/kJ</t>
    </r>
  </si>
  <si>
    <r>
      <t>kgCH</t>
    </r>
    <r>
      <rPr>
        <b/>
        <vertAlign val="subscript"/>
        <sz val="11"/>
        <color indexed="8"/>
        <rFont val="Calibri"/>
        <family val="2"/>
      </rPr>
      <t>4</t>
    </r>
    <r>
      <rPr>
        <b/>
        <sz val="11"/>
        <color indexed="8"/>
        <rFont val="Calibri"/>
        <family val="2"/>
      </rPr>
      <t>/kJ</t>
    </r>
  </si>
  <si>
    <r>
      <t>kgN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O/kJ</t>
    </r>
  </si>
  <si>
    <t>Combustóleo</t>
  </si>
  <si>
    <t>Diesel</t>
  </si>
  <si>
    <t>Gas LP</t>
  </si>
  <si>
    <t xml:space="preserve">Gas Natural </t>
  </si>
  <si>
    <t>2.5.3 IDEn Base</t>
  </si>
  <si>
    <t>2.5.4 IDEn Estimado</t>
  </si>
  <si>
    <t>2.5.6 IMDEn Estimado - Promedio</t>
  </si>
  <si>
    <t>IMDEnEst</t>
  </si>
  <si>
    <t>Temp. de salida:</t>
  </si>
  <si>
    <t>2.5.2 USO BASE POR CICLO DE VALIDACIÓN</t>
  </si>
  <si>
    <t>2.5.5 AHORRO ENERGÉTICO POR CICLO DE VALIDACIÓN</t>
  </si>
  <si>
    <r>
      <t>Emisiones de CO</t>
    </r>
    <r>
      <rPr>
        <vertAlign val="sub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>e evitadas por ciclo de validación  (TonCO2e):</t>
    </r>
  </si>
  <si>
    <t>Obligatorio</t>
  </si>
  <si>
    <t>Opcional</t>
  </si>
  <si>
    <t xml:space="preserve"> </t>
  </si>
  <si>
    <t>BASE DEL CICLO DE VALIDACIÓN</t>
  </si>
  <si>
    <t>ESTIMADO DEL CICLO DE VALIDACIÓN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</si>
</sst>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&quot;$&quot;* #,##0.00_-;\-&quot;$&quot;* #,##0.00_-;_-&quot;$&quot;* &quot;-&quot;??_-;_-@_-"/>
    <numFmt numFmtId="165" formatCode="0.0"/>
    <numFmt numFmtId="166" formatCode="#,##0.0"/>
    <numFmt numFmtId="167" formatCode="#,##0.000"/>
    <numFmt numFmtId="168" formatCode="0.0000"/>
    <numFmt numFmtId="169" formatCode="0.000000000"/>
    <numFmt numFmtId="170" formatCode="_-&quot;US&quot;&quot;$&quot;* #,##0.00_-;\-&quot;US&quot;&quot;$&quot;* #,##0.00_-;_-&quot;US&quot;&quot;$&quot;* &quot;-&quot;??_-;_-@_-"/>
  </numFmts>
  <fonts count="44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23"/>
      <name val="Calibri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6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</font>
    <font>
      <b/>
      <sz val="12"/>
      <color theme="0"/>
      <name val="Calibri"/>
      <family val="2"/>
    </font>
    <font>
      <i/>
      <sz val="9"/>
      <color theme="0"/>
      <name val="Calibri"/>
      <family val="2"/>
    </font>
    <font>
      <b/>
      <sz val="9"/>
      <color theme="1"/>
      <name val="Calibri"/>
      <family val="2"/>
    </font>
    <font>
      <b/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vertAlign val="subscript"/>
      <sz val="9"/>
      <color theme="1"/>
      <name val="Calibri"/>
      <family val="2"/>
      <scheme val="minor"/>
    </font>
    <font>
      <vertAlign val="subscript"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vertAlign val="subscript"/>
      <sz val="9"/>
      <color indexed="8"/>
      <name val="Calibri"/>
      <family val="2"/>
    </font>
    <font>
      <sz val="8"/>
      <name val="Calibri"/>
      <family val="2"/>
      <scheme val="minor"/>
    </font>
    <font>
      <sz val="9"/>
      <name val="Calibri"/>
      <family val="2"/>
    </font>
    <font>
      <sz val="9"/>
      <color theme="0" tint="-0.499984740745262"/>
      <name val="Calibri"/>
      <family val="2"/>
    </font>
    <font>
      <sz val="9"/>
      <color theme="0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bscript"/>
      <sz val="10"/>
      <color indexed="8"/>
      <name val="Calibri"/>
      <family val="2"/>
    </font>
    <font>
      <b/>
      <sz val="10"/>
      <color indexed="8"/>
      <name val="Calibri"/>
      <family val="2"/>
    </font>
    <font>
      <b/>
      <vertAlign val="subscript"/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0" tint="-0.1499984740745262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/>
      <diagonal/>
    </border>
    <border>
      <left style="thin">
        <color theme="3" tint="-0.499984740745262"/>
      </left>
      <right/>
      <top style="thin">
        <color auto="1"/>
      </top>
      <bottom/>
      <diagonal/>
    </border>
    <border>
      <left/>
      <right style="thin">
        <color theme="3" tint="-0.499984740745262"/>
      </right>
      <top style="thin">
        <color auto="1"/>
      </top>
      <bottom/>
      <diagonal/>
    </border>
    <border>
      <left style="thin">
        <color theme="3" tint="-0.499984740745262"/>
      </left>
      <right/>
      <top/>
      <bottom/>
      <diagonal/>
    </border>
    <border>
      <left/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/>
      <right/>
      <top/>
      <bottom style="thin">
        <color theme="3" tint="-0.499984740745262"/>
      </bottom>
      <diagonal/>
    </border>
    <border>
      <left/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32">
    <xf numFmtId="0" fontId="0" fillId="0" borderId="0" xfId="0"/>
    <xf numFmtId="0" fontId="6" fillId="0" borderId="1" xfId="0" applyFont="1" applyBorder="1"/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/>
    <xf numFmtId="0" fontId="12" fillId="2" borderId="0" xfId="0" applyFont="1" applyFill="1" applyBorder="1" applyAlignment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6" fillId="2" borderId="0" xfId="0" applyFont="1" applyFill="1" applyBorder="1" applyAlignment="1">
      <alignment vertical="center"/>
    </xf>
    <xf numFmtId="0" fontId="6" fillId="2" borderId="13" xfId="0" applyFont="1" applyFill="1" applyBorder="1" applyAlignment="1"/>
    <xf numFmtId="0" fontId="6" fillId="2" borderId="14" xfId="0" applyFont="1" applyFill="1" applyBorder="1" applyAlignment="1"/>
    <xf numFmtId="0" fontId="6" fillId="2" borderId="0" xfId="0" applyFont="1" applyFill="1"/>
    <xf numFmtId="0" fontId="18" fillId="2" borderId="0" xfId="0" applyFont="1" applyFill="1" applyAlignment="1"/>
    <xf numFmtId="0" fontId="2" fillId="2" borderId="0" xfId="0" applyFont="1" applyFill="1" applyAlignment="1"/>
    <xf numFmtId="0" fontId="2" fillId="0" borderId="0" xfId="0" applyFont="1" applyFill="1" applyAlignment="1"/>
    <xf numFmtId="0" fontId="0" fillId="2" borderId="0" xfId="0" applyFill="1" applyBorder="1"/>
    <xf numFmtId="0" fontId="6" fillId="2" borderId="0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24" fillId="2" borderId="0" xfId="0" applyFont="1" applyFill="1" applyAlignment="1">
      <alignment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166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6" fontId="6" fillId="2" borderId="0" xfId="0" applyNumberFormat="1" applyFont="1" applyFill="1" applyBorder="1" applyAlignment="1">
      <alignment horizontal="center"/>
    </xf>
    <xf numFmtId="4" fontId="6" fillId="2" borderId="0" xfId="0" applyNumberFormat="1" applyFont="1" applyFill="1" applyBorder="1" applyAlignment="1">
      <alignment horizontal="center"/>
    </xf>
    <xf numFmtId="0" fontId="9" fillId="0" borderId="0" xfId="0" applyFont="1" applyFill="1" applyBorder="1" applyProtection="1"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9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30" fillId="8" borderId="1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0" xfId="0" applyFont="1" applyFill="1" applyProtection="1">
      <protection locked="0"/>
    </xf>
    <xf numFmtId="4" fontId="6" fillId="0" borderId="0" xfId="0" applyNumberFormat="1" applyFont="1" applyFill="1" applyProtection="1">
      <protection locked="0"/>
    </xf>
    <xf numFmtId="167" fontId="6" fillId="0" borderId="0" xfId="0" applyNumberFormat="1" applyFont="1" applyFill="1" applyAlignment="1" applyProtection="1">
      <alignment horizontal="center"/>
      <protection locked="0"/>
    </xf>
    <xf numFmtId="0" fontId="6" fillId="0" borderId="0" xfId="0" applyFont="1" applyFill="1"/>
    <xf numFmtId="0" fontId="13" fillId="2" borderId="0" xfId="0" applyFont="1" applyFill="1" applyBorder="1"/>
    <xf numFmtId="0" fontId="6" fillId="0" borderId="1" xfId="0" applyFont="1" applyFill="1" applyBorder="1"/>
    <xf numFmtId="0" fontId="6" fillId="2" borderId="12" xfId="0" applyFont="1" applyFill="1" applyBorder="1" applyAlignment="1"/>
    <xf numFmtId="0" fontId="0" fillId="9" borderId="24" xfId="0" applyFill="1" applyBorder="1" applyAlignment="1" applyProtection="1">
      <alignment vertical="center"/>
    </xf>
    <xf numFmtId="0" fontId="0" fillId="9" borderId="2" xfId="0" applyFill="1" applyBorder="1" applyAlignment="1" applyProtection="1"/>
    <xf numFmtId="0" fontId="0" fillId="9" borderId="3" xfId="0" applyFill="1" applyBorder="1" applyAlignment="1" applyProtection="1"/>
    <xf numFmtId="0" fontId="0" fillId="9" borderId="4" xfId="0" applyFill="1" applyBorder="1" applyAlignment="1" applyProtection="1"/>
    <xf numFmtId="0" fontId="0" fillId="9" borderId="25" xfId="0" applyFill="1" applyBorder="1" applyAlignment="1" applyProtection="1">
      <alignment vertical="center"/>
    </xf>
    <xf numFmtId="0" fontId="38" fillId="9" borderId="1" xfId="0" applyFont="1" applyFill="1" applyBorder="1" applyAlignment="1" applyProtection="1">
      <alignment horizontal="center" vertical="center"/>
    </xf>
    <xf numFmtId="0" fontId="0" fillId="9" borderId="1" xfId="0" applyFill="1" applyBorder="1" applyProtection="1"/>
    <xf numFmtId="168" fontId="0" fillId="9" borderId="1" xfId="0" applyNumberFormat="1" applyFill="1" applyBorder="1" applyAlignment="1" applyProtection="1">
      <alignment horizontal="center" vertical="center"/>
    </xf>
    <xf numFmtId="0" fontId="0" fillId="9" borderId="1" xfId="0" applyFill="1" applyBorder="1" applyAlignment="1" applyProtection="1">
      <alignment horizontal="center" vertical="center"/>
    </xf>
    <xf numFmtId="169" fontId="0" fillId="9" borderId="1" xfId="0" applyNumberFormat="1" applyFill="1" applyBorder="1" applyAlignment="1" applyProtection="1">
      <alignment horizontal="center" vertical="center"/>
    </xf>
    <xf numFmtId="0" fontId="42" fillId="0" borderId="14" xfId="0" applyFont="1" applyFill="1" applyBorder="1" applyAlignment="1"/>
    <xf numFmtId="0" fontId="6" fillId="0" borderId="15" xfId="0" applyFont="1" applyFill="1" applyBorder="1" applyAlignment="1"/>
    <xf numFmtId="0" fontId="6" fillId="0" borderId="12" xfId="0" applyFont="1" applyFill="1" applyBorder="1" applyAlignment="1"/>
    <xf numFmtId="0" fontId="24" fillId="0" borderId="1" xfId="0" applyFont="1" applyFill="1" applyBorder="1"/>
    <xf numFmtId="0" fontId="9" fillId="0" borderId="1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protection locked="0"/>
    </xf>
    <xf numFmtId="0" fontId="9" fillId="0" borderId="2" xfId="0" applyFont="1" applyFill="1" applyBorder="1" applyAlignment="1" applyProtection="1">
      <protection locked="0"/>
    </xf>
    <xf numFmtId="0" fontId="9" fillId="0" borderId="3" xfId="0" applyFont="1" applyFill="1" applyBorder="1" applyAlignment="1" applyProtection="1">
      <protection locked="0"/>
    </xf>
    <xf numFmtId="0" fontId="9" fillId="0" borderId="4" xfId="0" applyFont="1" applyFill="1" applyBorder="1" applyAlignment="1" applyProtection="1">
      <protection locked="0"/>
    </xf>
    <xf numFmtId="0" fontId="10" fillId="0" borderId="0" xfId="0" applyFont="1" applyFill="1" applyBorder="1" applyAlignment="1">
      <alignment horizontal="left"/>
    </xf>
    <xf numFmtId="0" fontId="6" fillId="0" borderId="13" xfId="0" applyFont="1" applyFill="1" applyBorder="1" applyAlignment="1"/>
    <xf numFmtId="0" fontId="6" fillId="0" borderId="14" xfId="0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12" fillId="0" borderId="0" xfId="0" applyFont="1" applyFill="1" applyBorder="1" applyAlignment="1"/>
    <xf numFmtId="0" fontId="43" fillId="0" borderId="14" xfId="0" applyFont="1" applyFill="1" applyBorder="1" applyAlignment="1"/>
    <xf numFmtId="0" fontId="43" fillId="0" borderId="15" xfId="0" applyFont="1" applyFill="1" applyBorder="1" applyAlignment="1"/>
    <xf numFmtId="0" fontId="43" fillId="0" borderId="12" xfId="0" applyFont="1" applyFill="1" applyBorder="1" applyAlignment="1"/>
    <xf numFmtId="0" fontId="6" fillId="0" borderId="2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165" fontId="6" fillId="0" borderId="4" xfId="0" applyNumberFormat="1" applyFont="1" applyFill="1" applyBorder="1" applyAlignment="1">
      <alignment horizontal="center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2" fontId="6" fillId="0" borderId="2" xfId="0" applyNumberFormat="1" applyFont="1" applyFill="1" applyBorder="1" applyAlignment="1" applyProtection="1">
      <alignment horizontal="center" vertical="center"/>
    </xf>
    <xf numFmtId="2" fontId="6" fillId="0" borderId="4" xfId="0" applyNumberFormat="1" applyFont="1" applyFill="1" applyBorder="1" applyAlignment="1" applyProtection="1">
      <alignment horizontal="center" vertical="center"/>
    </xf>
    <xf numFmtId="165" fontId="6" fillId="0" borderId="2" xfId="0" applyNumberFormat="1" applyFont="1" applyFill="1" applyBorder="1" applyAlignment="1" applyProtection="1">
      <alignment horizontal="center" vertical="center"/>
    </xf>
    <xf numFmtId="165" fontId="6" fillId="0" borderId="4" xfId="0" applyNumberFormat="1" applyFont="1" applyFill="1" applyBorder="1" applyAlignment="1" applyProtection="1">
      <alignment horizontal="center" vertical="center"/>
    </xf>
    <xf numFmtId="0" fontId="23" fillId="0" borderId="2" xfId="0" applyFont="1" applyFill="1" applyBorder="1" applyAlignment="1" applyProtection="1">
      <alignment horizontal="center" vertical="center" wrapText="1"/>
      <protection locked="0"/>
    </xf>
    <xf numFmtId="0" fontId="23" fillId="0" borderId="3" xfId="0" applyFont="1" applyFill="1" applyBorder="1" applyAlignment="1" applyProtection="1">
      <alignment horizontal="center" vertical="center" wrapText="1"/>
      <protection locked="0"/>
    </xf>
    <xf numFmtId="0" fontId="23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/>
    </xf>
    <xf numFmtId="0" fontId="6" fillId="6" borderId="0" xfId="0" applyFont="1" applyFill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24" fillId="2" borderId="1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30" fillId="0" borderId="5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2" borderId="12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1" fillId="2" borderId="16" xfId="0" applyFont="1" applyFill="1" applyBorder="1" applyAlignment="1">
      <alignment horizontal="left"/>
    </xf>
    <xf numFmtId="0" fontId="12" fillId="2" borderId="16" xfId="0" applyFont="1" applyFill="1" applyBorder="1" applyAlignment="1">
      <alignment horizontal="left"/>
    </xf>
    <xf numFmtId="0" fontId="0" fillId="5" borderId="0" xfId="0" applyFill="1" applyAlignment="1">
      <alignment horizontal="center"/>
    </xf>
    <xf numFmtId="0" fontId="6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/>
    </xf>
    <xf numFmtId="0" fontId="14" fillId="4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4" fontId="13" fillId="0" borderId="3" xfId="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2" fontId="6" fillId="0" borderId="3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 applyProtection="1">
      <alignment horizontal="center" vertical="center"/>
    </xf>
    <xf numFmtId="0" fontId="30" fillId="3" borderId="1" xfId="0" applyFont="1" applyFill="1" applyBorder="1" applyAlignment="1" applyProtection="1">
      <alignment horizontal="left"/>
      <protection locked="0"/>
    </xf>
    <xf numFmtId="0" fontId="41" fillId="3" borderId="1" xfId="0" applyFont="1" applyFill="1" applyBorder="1" applyAlignment="1" applyProtection="1">
      <alignment horizontal="left"/>
      <protection locked="0"/>
    </xf>
    <xf numFmtId="4" fontId="6" fillId="0" borderId="1" xfId="0" applyNumberFormat="1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</xf>
    <xf numFmtId="168" fontId="13" fillId="0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/>
      <protection locked="0"/>
    </xf>
    <xf numFmtId="4" fontId="6" fillId="0" borderId="1" xfId="0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 vertical="center"/>
    </xf>
    <xf numFmtId="0" fontId="30" fillId="4" borderId="1" xfId="0" applyFont="1" applyFill="1" applyBorder="1" applyAlignment="1" applyProtection="1">
      <alignment horizontal="center"/>
      <protection locked="0"/>
    </xf>
    <xf numFmtId="0" fontId="30" fillId="8" borderId="1" xfId="0" applyFont="1" applyFill="1" applyBorder="1" applyAlignment="1" applyProtection="1">
      <alignment horizontal="center"/>
    </xf>
    <xf numFmtId="0" fontId="31" fillId="8" borderId="1" xfId="0" applyFont="1" applyFill="1" applyBorder="1" applyAlignment="1" applyProtection="1">
      <alignment horizontal="center" vertical="center"/>
    </xf>
    <xf numFmtId="0" fontId="30" fillId="8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30" fillId="8" borderId="2" xfId="0" applyFont="1" applyFill="1" applyBorder="1" applyAlignment="1" applyProtection="1">
      <alignment horizontal="center"/>
    </xf>
    <xf numFmtId="0" fontId="30" fillId="8" borderId="4" xfId="0" applyFont="1" applyFill="1" applyBorder="1" applyAlignment="1" applyProtection="1">
      <alignment horizontal="center"/>
    </xf>
    <xf numFmtId="0" fontId="13" fillId="3" borderId="1" xfId="0" applyFont="1" applyFill="1" applyBorder="1" applyAlignment="1" applyProtection="1">
      <alignment horizontal="center"/>
      <protection locked="0"/>
    </xf>
    <xf numFmtId="0" fontId="24" fillId="3" borderId="0" xfId="0" applyFont="1" applyFill="1" applyAlignment="1">
      <alignment horizontal="center" vertical="center"/>
    </xf>
    <xf numFmtId="1" fontId="24" fillId="0" borderId="0" xfId="0" applyNumberFormat="1" applyFont="1" applyFill="1" applyAlignment="1">
      <alignment horizontal="center" vertical="center"/>
    </xf>
    <xf numFmtId="170" fontId="23" fillId="0" borderId="0" xfId="1" applyNumberFormat="1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166" fontId="6" fillId="2" borderId="0" xfId="0" applyNumberFormat="1" applyFont="1" applyFill="1" applyBorder="1" applyAlignment="1">
      <alignment horizontal="center"/>
    </xf>
    <xf numFmtId="0" fontId="6" fillId="7" borderId="0" xfId="0" applyFont="1" applyFill="1" applyAlignment="1">
      <alignment horizontal="center" vertical="center"/>
    </xf>
    <xf numFmtId="170" fontId="24" fillId="0" borderId="0" xfId="1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left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/>
    </xf>
    <xf numFmtId="0" fontId="24" fillId="2" borderId="0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lang="en-US"/>
            </a:pPr>
            <a:r>
              <a:rPr lang="es-MX"/>
              <a:t>Línea de Base Energética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821006346184233"/>
          <c:y val="0.15789837018036315"/>
          <c:w val="0.69981739754402361"/>
          <c:h val="0.535174615911864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Precalentamiento!$H$105</c:f>
              <c:strCache>
                <c:ptCount val="1"/>
                <c:pt idx="0">
                  <c:v>IDEnBase</c:v>
                </c:pt>
              </c:strCache>
            </c:strRef>
          </c:tx>
          <c:invertIfNegative val="0"/>
          <c:cat>
            <c:strRef>
              <c:f>Precalentamiento!$A$108:$A$114</c:f>
              <c:strCache>
                <c:ptCount val="7"/>
                <c:pt idx="0">
                  <c:v>P 1</c:v>
                </c:pt>
                <c:pt idx="1">
                  <c:v>P 2</c:v>
                </c:pt>
                <c:pt idx="2">
                  <c:v>P 3</c:v>
                </c:pt>
                <c:pt idx="3">
                  <c:v>P 4</c:v>
                </c:pt>
                <c:pt idx="4">
                  <c:v>P 5</c:v>
                </c:pt>
                <c:pt idx="5">
                  <c:v>P 6</c:v>
                </c:pt>
                <c:pt idx="6">
                  <c:v>P 7</c:v>
                </c:pt>
              </c:strCache>
            </c:strRef>
          </c:cat>
          <c:val>
            <c:numRef>
              <c:f>Precalentamiento!$H$108:$H$114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59-4689-8EB3-C904E8B86D66}"/>
            </c:ext>
          </c:extLst>
        </c:ser>
        <c:ser>
          <c:idx val="1"/>
          <c:order val="1"/>
          <c:tx>
            <c:strRef>
              <c:f>Precalentamiento!$H$126</c:f>
              <c:strCache>
                <c:ptCount val="1"/>
                <c:pt idx="0">
                  <c:v>IDEnEstimado</c:v>
                </c:pt>
              </c:strCache>
            </c:strRef>
          </c:tx>
          <c:invertIfNegative val="0"/>
          <c:cat>
            <c:strRef>
              <c:f>Precalentamiento!$A$108:$A$114</c:f>
              <c:strCache>
                <c:ptCount val="7"/>
                <c:pt idx="0">
                  <c:v>P 1</c:v>
                </c:pt>
                <c:pt idx="1">
                  <c:v>P 2</c:v>
                </c:pt>
                <c:pt idx="2">
                  <c:v>P 3</c:v>
                </c:pt>
                <c:pt idx="3">
                  <c:v>P 4</c:v>
                </c:pt>
                <c:pt idx="4">
                  <c:v>P 5</c:v>
                </c:pt>
                <c:pt idx="5">
                  <c:v>P 6</c:v>
                </c:pt>
                <c:pt idx="6">
                  <c:v>P 7</c:v>
                </c:pt>
              </c:strCache>
            </c:strRef>
          </c:cat>
          <c:val>
            <c:numRef>
              <c:f>Precalentamiento!$H$129:$H$135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59-4689-8EB3-C904E8B86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056768"/>
        <c:axId val="71217920"/>
      </c:barChart>
      <c:lineChart>
        <c:grouping val="standard"/>
        <c:varyColors val="0"/>
        <c:ser>
          <c:idx val="2"/>
          <c:order val="2"/>
          <c:tx>
            <c:strRef>
              <c:f>Precalentamiento!$D$146</c:f>
              <c:strCache>
                <c:ptCount val="1"/>
                <c:pt idx="0">
                  <c:v>IMDEnEst</c:v>
                </c:pt>
              </c:strCache>
            </c:strRef>
          </c:tx>
          <c:val>
            <c:numRef>
              <c:f>Precalentamiento!$D$148:$D$154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59-4689-8EB3-C904E8B86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19584"/>
        <c:axId val="71220224"/>
      </c:lineChart>
      <c:catAx>
        <c:axId val="7105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lang="en-US"/>
            </a:pPr>
            <a:endParaRPr lang="en-US"/>
          </a:p>
        </c:txPr>
        <c:crossAx val="71217920"/>
        <c:crosses val="autoZero"/>
        <c:auto val="1"/>
        <c:lblAlgn val="ctr"/>
        <c:lblOffset val="100"/>
        <c:noMultiLvlLbl val="0"/>
      </c:catAx>
      <c:valAx>
        <c:axId val="7121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s-MX"/>
                  <a:t>Valores indicadores</a:t>
                </a:r>
              </a:p>
            </c:rich>
          </c:tx>
          <c:layout>
            <c:manualLayout>
              <c:xMode val="edge"/>
              <c:yMode val="edge"/>
              <c:x val="0.11761967254093215"/>
              <c:y val="0.1539599110620744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lang="en-US"/>
            </a:pPr>
            <a:endParaRPr lang="en-US"/>
          </a:p>
        </c:txPr>
        <c:crossAx val="71056768"/>
        <c:crosses val="autoZero"/>
        <c:crossBetween val="between"/>
      </c:valAx>
      <c:valAx>
        <c:axId val="7122022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s-ES"/>
                  <a:t>Indice de mejora %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1619584"/>
        <c:crosses val="max"/>
        <c:crossBetween val="between"/>
      </c:valAx>
      <c:catAx>
        <c:axId val="81619584"/>
        <c:scaling>
          <c:orientation val="minMax"/>
        </c:scaling>
        <c:delete val="1"/>
        <c:axPos val="b"/>
        <c:majorTickMark val="out"/>
        <c:minorTickMark val="none"/>
        <c:tickLblPos val="none"/>
        <c:crossAx val="7122022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/>
          <a:lstStyle/>
          <a:p>
            <a:pPr rtl="0">
              <a:defRPr lang="en-US"/>
            </a:pPr>
            <a:endParaRPr lang="en-US"/>
          </a:p>
        </c:txPr>
      </c:dTable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 algn="ctr" rtl="0">
        <a:defRPr lang="es-MX" sz="900" b="1" i="0" u="none" strike="noStrike" kern="1200" baseline="0">
          <a:solidFill>
            <a:srgbClr val="1F497D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522" l="0.70000000000000362" r="0.70000000000000362" t="0.75000000000000522" header="0.30000000000000032" footer="0.30000000000000032"/>
    <c:pageSetup orientation="portrait"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167</xdr:row>
      <xdr:rowOff>120650</xdr:rowOff>
    </xdr:from>
    <xdr:to>
      <xdr:col>15</xdr:col>
      <xdr:colOff>63501</xdr:colOff>
      <xdr:row>183</xdr:row>
      <xdr:rowOff>63500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541020</xdr:colOff>
          <xdr:row>88</xdr:row>
          <xdr:rowOff>45720</xdr:rowOff>
        </xdr:from>
        <xdr:to>
          <xdr:col>2</xdr:col>
          <xdr:colOff>53340</xdr:colOff>
          <xdr:row>88</xdr:row>
          <xdr:rowOff>137160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541020</xdr:colOff>
          <xdr:row>89</xdr:row>
          <xdr:rowOff>53340</xdr:rowOff>
        </xdr:from>
        <xdr:to>
          <xdr:col>2</xdr:col>
          <xdr:colOff>22860</xdr:colOff>
          <xdr:row>89</xdr:row>
          <xdr:rowOff>129540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541020</xdr:colOff>
          <xdr:row>90</xdr:row>
          <xdr:rowOff>68580</xdr:rowOff>
        </xdr:from>
        <xdr:to>
          <xdr:col>2</xdr:col>
          <xdr:colOff>38100</xdr:colOff>
          <xdr:row>90</xdr:row>
          <xdr:rowOff>152400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88</xdr:row>
          <xdr:rowOff>45720</xdr:rowOff>
        </xdr:from>
        <xdr:to>
          <xdr:col>7</xdr:col>
          <xdr:colOff>510540</xdr:colOff>
          <xdr:row>88</xdr:row>
          <xdr:rowOff>160020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89</xdr:row>
          <xdr:rowOff>38100</xdr:rowOff>
        </xdr:from>
        <xdr:to>
          <xdr:col>7</xdr:col>
          <xdr:colOff>510540</xdr:colOff>
          <xdr:row>89</xdr:row>
          <xdr:rowOff>182880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91440</xdr:colOff>
          <xdr:row>88</xdr:row>
          <xdr:rowOff>0</xdr:rowOff>
        </xdr:from>
        <xdr:to>
          <xdr:col>11</xdr:col>
          <xdr:colOff>68580</xdr:colOff>
          <xdr:row>88</xdr:row>
          <xdr:rowOff>129540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99060</xdr:colOff>
          <xdr:row>89</xdr:row>
          <xdr:rowOff>0</xdr:rowOff>
        </xdr:from>
        <xdr:to>
          <xdr:col>11</xdr:col>
          <xdr:colOff>68580</xdr:colOff>
          <xdr:row>89</xdr:row>
          <xdr:rowOff>137160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68580</xdr:colOff>
          <xdr:row>90</xdr:row>
          <xdr:rowOff>99060</xdr:rowOff>
        </xdr:from>
        <xdr:to>
          <xdr:col>11</xdr:col>
          <xdr:colOff>45720</xdr:colOff>
          <xdr:row>90</xdr:row>
          <xdr:rowOff>243840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160020</xdr:colOff>
          <xdr:row>88</xdr:row>
          <xdr:rowOff>0</xdr:rowOff>
        </xdr:from>
        <xdr:to>
          <xdr:col>16</xdr:col>
          <xdr:colOff>0</xdr:colOff>
          <xdr:row>88</xdr:row>
          <xdr:rowOff>129540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160020</xdr:colOff>
          <xdr:row>89</xdr:row>
          <xdr:rowOff>0</xdr:rowOff>
        </xdr:from>
        <xdr:to>
          <xdr:col>16</xdr:col>
          <xdr:colOff>0</xdr:colOff>
          <xdr:row>89</xdr:row>
          <xdr:rowOff>144780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144780</xdr:colOff>
          <xdr:row>90</xdr:row>
          <xdr:rowOff>76200</xdr:rowOff>
        </xdr:from>
        <xdr:to>
          <xdr:col>15</xdr:col>
          <xdr:colOff>259080</xdr:colOff>
          <xdr:row>90</xdr:row>
          <xdr:rowOff>236220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4C120B2-3071-42F9-B513-AFB31E8E8560}">
  <header guid="{24C120B2-3071-42F9-B513-AFB31E8E8560}" dateTime="2018-04-09T15:54:52" maxSheetId="2" userName="Christophe Hoor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227"/>
  <sheetViews>
    <sheetView showGridLines="0" tabSelected="1" view="pageLayout" zoomScale="75" zoomScalePageLayoutView="75" workbookViewId="0">
      <selection activeCell="R22" sqref="R22"/>
    </sheetView>
  </sheetViews>
  <sheetFormatPr defaultColWidth="11.21875" defaultRowHeight="14.4" x14ac:dyDescent="0.3"/>
  <cols>
    <col min="1" max="1" width="6.88671875" customWidth="1"/>
    <col min="2" max="2" width="12.88671875" customWidth="1"/>
    <col min="3" max="3" width="3.88671875" customWidth="1"/>
    <col min="4" max="4" width="3.77734375" customWidth="1"/>
    <col min="5" max="5" width="5.88671875" customWidth="1"/>
    <col min="6" max="6" width="5.21875" customWidth="1"/>
    <col min="7" max="7" width="4.88671875" customWidth="1"/>
    <col min="8" max="8" width="8.77734375" customWidth="1"/>
    <col min="9" max="9" width="4.88671875" customWidth="1"/>
    <col min="10" max="10" width="4" customWidth="1"/>
    <col min="11" max="11" width="5.21875" customWidth="1"/>
    <col min="12" max="12" width="4.21875" customWidth="1"/>
    <col min="13" max="13" width="6.109375" customWidth="1"/>
    <col min="14" max="14" width="5.21875" customWidth="1"/>
    <col min="15" max="15" width="4" customWidth="1"/>
    <col min="16" max="16" width="4.21875" customWidth="1"/>
    <col min="17" max="17" width="4.77734375" customWidth="1"/>
    <col min="18" max="18" width="11.21875" customWidth="1"/>
  </cols>
  <sheetData>
    <row r="1" spans="1:17" ht="6" customHeight="1" x14ac:dyDescent="0.3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ht="10.5" customHeight="1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17" x14ac:dyDescent="0.3">
      <c r="A3" s="1" t="s">
        <v>82</v>
      </c>
      <c r="B3" s="1"/>
      <c r="C3" s="82"/>
      <c r="D3" s="84"/>
      <c r="E3" s="84"/>
      <c r="F3" s="84"/>
      <c r="G3" s="84"/>
      <c r="H3" s="84"/>
      <c r="I3" s="83"/>
      <c r="J3" s="39" t="s">
        <v>0</v>
      </c>
      <c r="K3" s="39"/>
      <c r="L3" s="39"/>
      <c r="M3" s="39"/>
      <c r="N3" s="39"/>
      <c r="O3" s="125"/>
      <c r="P3" s="125"/>
      <c r="Q3" s="125"/>
    </row>
    <row r="4" spans="1:17" x14ac:dyDescent="0.3">
      <c r="A4" s="1" t="s">
        <v>1</v>
      </c>
      <c r="B4" s="1"/>
      <c r="C4" s="82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3"/>
    </row>
    <row r="5" spans="1:17" ht="7.5" customHeight="1" x14ac:dyDescent="0.3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</row>
    <row r="6" spans="1:17" ht="13.8" customHeight="1" x14ac:dyDescent="0.3">
      <c r="A6" s="102" t="s">
        <v>83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1:17" ht="22.95" customHeight="1" x14ac:dyDescent="0.3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</row>
    <row r="8" spans="1:17" ht="13.8" customHeight="1" x14ac:dyDescent="0.3">
      <c r="A8" s="105" t="s">
        <v>84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</row>
    <row r="9" spans="1:17" ht="6.75" customHeight="1" x14ac:dyDescent="0.3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</row>
    <row r="10" spans="1:17" x14ac:dyDescent="0.3">
      <c r="A10" s="107" t="s">
        <v>77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</row>
    <row r="11" spans="1:17" x14ac:dyDescent="0.3">
      <c r="A11" s="127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9"/>
    </row>
    <row r="12" spans="1:17" x14ac:dyDescent="0.3">
      <c r="A12" s="130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2"/>
    </row>
    <row r="13" spans="1:17" x14ac:dyDescent="0.3">
      <c r="A13" s="130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2"/>
    </row>
    <row r="14" spans="1:17" x14ac:dyDescent="0.3">
      <c r="A14" s="133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5"/>
    </row>
    <row r="15" spans="1:17" x14ac:dyDescent="0.3">
      <c r="A15" s="54" t="s">
        <v>78</v>
      </c>
      <c r="B15" s="39"/>
      <c r="C15" s="39"/>
      <c r="D15" s="39"/>
      <c r="E15" s="82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3"/>
    </row>
    <row r="16" spans="1:17" ht="5.4" customHeight="1" x14ac:dyDescent="0.3">
      <c r="A16" s="136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</row>
    <row r="17" spans="1:17" ht="9.75" customHeight="1" x14ac:dyDescent="0.3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</row>
    <row r="18" spans="1:17" ht="7.5" customHeight="1" x14ac:dyDescent="0.3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ht="13.95" customHeight="1" x14ac:dyDescent="0.3">
      <c r="A19" s="105" t="s">
        <v>85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</row>
    <row r="20" spans="1:17" ht="11.1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3.95" customHeight="1" x14ac:dyDescent="0.3">
      <c r="A21" s="55"/>
      <c r="B21" s="28" t="s">
        <v>2</v>
      </c>
      <c r="C21" s="28"/>
      <c r="D21" s="28"/>
      <c r="E21" s="55"/>
      <c r="F21" s="28" t="s">
        <v>3</v>
      </c>
      <c r="G21" s="28"/>
      <c r="H21" s="28"/>
      <c r="I21" s="55"/>
      <c r="J21" s="28" t="s">
        <v>4</v>
      </c>
      <c r="K21" s="28"/>
      <c r="L21" s="28"/>
      <c r="M21" s="28"/>
      <c r="N21" s="56"/>
      <c r="O21" s="56"/>
      <c r="P21" s="56"/>
      <c r="Q21" s="56"/>
    </row>
    <row r="22" spans="1:17" x14ac:dyDescent="0.3">
      <c r="A22" s="57"/>
      <c r="B22" s="28"/>
      <c r="C22" s="28"/>
      <c r="D22" s="28"/>
      <c r="E22" s="57"/>
      <c r="F22" s="28"/>
      <c r="G22" s="28"/>
      <c r="H22" s="28"/>
      <c r="I22" s="57"/>
      <c r="J22" s="58" t="s">
        <v>5</v>
      </c>
      <c r="K22" s="58"/>
      <c r="L22" s="58"/>
      <c r="M22" s="58"/>
      <c r="N22" s="56"/>
      <c r="O22" s="56"/>
      <c r="P22" s="56"/>
      <c r="Q22" s="56"/>
    </row>
    <row r="23" spans="1:17" x14ac:dyDescent="0.3">
      <c r="A23" s="55"/>
      <c r="B23" s="28" t="s">
        <v>6</v>
      </c>
      <c r="C23" s="28"/>
      <c r="D23" s="28" t="s">
        <v>7</v>
      </c>
      <c r="E23" s="28"/>
      <c r="F23" s="28"/>
      <c r="G23" s="59"/>
      <c r="H23" s="60"/>
      <c r="I23" s="60"/>
      <c r="J23" s="60"/>
      <c r="K23" s="61"/>
      <c r="L23" s="62"/>
      <c r="M23" s="62"/>
      <c r="N23" s="56"/>
      <c r="O23" s="56"/>
      <c r="P23" s="56"/>
      <c r="Q23" s="56"/>
    </row>
    <row r="24" spans="1:17" x14ac:dyDescent="0.3">
      <c r="A24" s="57"/>
      <c r="B24" s="28"/>
      <c r="C24" s="28"/>
      <c r="D24" s="28"/>
      <c r="E24" s="28"/>
      <c r="F24" s="28"/>
      <c r="G24" s="58"/>
      <c r="H24" s="58"/>
      <c r="I24" s="58"/>
      <c r="J24" s="58"/>
      <c r="K24" s="58"/>
      <c r="L24" s="62"/>
      <c r="M24" s="62"/>
      <c r="N24" s="56"/>
      <c r="O24" s="56"/>
      <c r="P24" s="56"/>
      <c r="Q24" s="56"/>
    </row>
    <row r="25" spans="1:17" x14ac:dyDescent="0.3">
      <c r="A25" s="126" t="s">
        <v>8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</row>
    <row r="26" spans="1:17" x14ac:dyDescent="0.3">
      <c r="A26" s="63" t="s">
        <v>9</v>
      </c>
      <c r="B26" s="64"/>
      <c r="C26" s="70" t="s">
        <v>133</v>
      </c>
      <c r="D26" s="71"/>
      <c r="E26" s="71"/>
      <c r="F26" s="53" t="s">
        <v>10</v>
      </c>
      <c r="G26" s="53"/>
      <c r="H26" s="53"/>
      <c r="I26" s="70" t="s">
        <v>133</v>
      </c>
      <c r="J26" s="71"/>
      <c r="K26" s="53" t="s">
        <v>80</v>
      </c>
      <c r="L26" s="53"/>
      <c r="M26" s="53"/>
      <c r="N26" s="53"/>
      <c r="O26" s="70" t="s">
        <v>133</v>
      </c>
      <c r="P26" s="71"/>
      <c r="Q26" s="72"/>
    </row>
    <row r="27" spans="1:17" x14ac:dyDescent="0.3">
      <c r="A27" s="53" t="s">
        <v>11</v>
      </c>
      <c r="B27" s="53"/>
      <c r="C27" s="70" t="s">
        <v>133</v>
      </c>
      <c r="D27" s="71"/>
      <c r="E27" s="72"/>
      <c r="F27" s="53" t="s">
        <v>12</v>
      </c>
      <c r="G27" s="53"/>
      <c r="H27" s="53"/>
      <c r="I27" s="70" t="s">
        <v>133</v>
      </c>
      <c r="J27" s="71"/>
      <c r="K27" s="53" t="s">
        <v>13</v>
      </c>
      <c r="L27" s="53"/>
      <c r="M27" s="53"/>
      <c r="N27" s="53"/>
      <c r="O27" s="70" t="s">
        <v>134</v>
      </c>
      <c r="P27" s="71"/>
      <c r="Q27" s="72"/>
    </row>
    <row r="28" spans="1:17" x14ac:dyDescent="0.3">
      <c r="A28" s="53" t="s">
        <v>14</v>
      </c>
      <c r="B28" s="53"/>
      <c r="C28" s="70" t="s">
        <v>133</v>
      </c>
      <c r="D28" s="71"/>
      <c r="E28" s="72"/>
      <c r="F28" s="53" t="s">
        <v>15</v>
      </c>
      <c r="G28" s="53"/>
      <c r="H28" s="53"/>
      <c r="I28" s="70" t="s">
        <v>133</v>
      </c>
      <c r="J28" s="71"/>
      <c r="K28" s="53" t="s">
        <v>16</v>
      </c>
      <c r="L28" s="53"/>
      <c r="M28" s="53"/>
      <c r="N28" s="53"/>
      <c r="O28" s="70" t="s">
        <v>134</v>
      </c>
      <c r="P28" s="71"/>
      <c r="Q28" s="72"/>
    </row>
    <row r="29" spans="1:17" x14ac:dyDescent="0.3">
      <c r="A29" s="63" t="s">
        <v>17</v>
      </c>
      <c r="B29" s="64"/>
      <c r="C29" s="70" t="s">
        <v>133</v>
      </c>
      <c r="D29" s="71"/>
      <c r="E29" s="71"/>
      <c r="F29" s="100"/>
      <c r="G29" s="100"/>
      <c r="H29" s="100"/>
      <c r="I29" s="100"/>
      <c r="J29" s="100"/>
      <c r="K29" s="53" t="s">
        <v>18</v>
      </c>
      <c r="L29" s="53"/>
      <c r="M29" s="53"/>
      <c r="N29" s="53"/>
      <c r="O29" s="70" t="s">
        <v>134</v>
      </c>
      <c r="P29" s="71"/>
      <c r="Q29" s="72"/>
    </row>
    <row r="30" spans="1:17" ht="15" customHeight="1" x14ac:dyDescent="0.3">
      <c r="A30" s="63" t="s">
        <v>19</v>
      </c>
      <c r="B30" s="64"/>
      <c r="C30" s="70" t="s">
        <v>133</v>
      </c>
      <c r="D30" s="71"/>
      <c r="E30" s="71"/>
      <c r="F30" s="100"/>
      <c r="G30" s="100"/>
      <c r="H30" s="100"/>
      <c r="I30" s="100"/>
      <c r="J30" s="100"/>
      <c r="K30" s="53" t="s">
        <v>20</v>
      </c>
      <c r="L30" s="53"/>
      <c r="M30" s="53"/>
      <c r="N30" s="53"/>
      <c r="O30" s="70" t="s">
        <v>134</v>
      </c>
      <c r="P30" s="71"/>
      <c r="Q30" s="72"/>
    </row>
    <row r="31" spans="1:17" x14ac:dyDescent="0.3">
      <c r="A31" s="120" t="s">
        <v>21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</row>
    <row r="32" spans="1:17" x14ac:dyDescent="0.3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1:17" x14ac:dyDescent="0.3">
      <c r="A33" s="122" t="s">
        <v>22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</row>
    <row r="34" spans="1:17" x14ac:dyDescent="0.3">
      <c r="A34" s="63" t="s">
        <v>9</v>
      </c>
      <c r="B34" s="64"/>
      <c r="C34" s="70" t="s">
        <v>133</v>
      </c>
      <c r="D34" s="71"/>
      <c r="E34" s="71"/>
      <c r="F34" s="53" t="s">
        <v>10</v>
      </c>
      <c r="G34" s="53"/>
      <c r="H34" s="53"/>
      <c r="I34" s="70" t="s">
        <v>133</v>
      </c>
      <c r="J34" s="71"/>
      <c r="K34" s="53" t="s">
        <v>80</v>
      </c>
      <c r="L34" s="53"/>
      <c r="M34" s="53"/>
      <c r="N34" s="53"/>
      <c r="O34" s="70" t="s">
        <v>133</v>
      </c>
      <c r="P34" s="71"/>
      <c r="Q34" s="72"/>
    </row>
    <row r="35" spans="1:17" x14ac:dyDescent="0.3">
      <c r="A35" s="53" t="s">
        <v>11</v>
      </c>
      <c r="B35" s="53"/>
      <c r="C35" s="70" t="s">
        <v>133</v>
      </c>
      <c r="D35" s="71"/>
      <c r="E35" s="72"/>
      <c r="F35" s="53" t="s">
        <v>12</v>
      </c>
      <c r="G35" s="53"/>
      <c r="H35" s="53"/>
      <c r="I35" s="70" t="s">
        <v>133</v>
      </c>
      <c r="J35" s="71"/>
      <c r="K35" s="53" t="s">
        <v>13</v>
      </c>
      <c r="L35" s="53"/>
      <c r="M35" s="53"/>
      <c r="N35" s="53"/>
      <c r="O35" s="70" t="s">
        <v>134</v>
      </c>
      <c r="P35" s="71"/>
      <c r="Q35" s="72"/>
    </row>
    <row r="36" spans="1:17" x14ac:dyDescent="0.3">
      <c r="A36" s="53" t="s">
        <v>14</v>
      </c>
      <c r="B36" s="53"/>
      <c r="C36" s="70" t="s">
        <v>133</v>
      </c>
      <c r="D36" s="71"/>
      <c r="E36" s="72"/>
      <c r="F36" s="53" t="s">
        <v>15</v>
      </c>
      <c r="G36" s="53"/>
      <c r="H36" s="53"/>
      <c r="I36" s="70" t="s">
        <v>133</v>
      </c>
      <c r="J36" s="71"/>
      <c r="K36" s="53" t="s">
        <v>16</v>
      </c>
      <c r="L36" s="53"/>
      <c r="M36" s="53"/>
      <c r="N36" s="53"/>
      <c r="O36" s="70" t="s">
        <v>134</v>
      </c>
      <c r="P36" s="71"/>
      <c r="Q36" s="72"/>
    </row>
    <row r="37" spans="1:17" ht="15" customHeight="1" x14ac:dyDescent="0.3">
      <c r="A37" s="63" t="s">
        <v>17</v>
      </c>
      <c r="B37" s="64"/>
      <c r="C37" s="70" t="s">
        <v>133</v>
      </c>
      <c r="D37" s="71"/>
      <c r="E37" s="71"/>
      <c r="F37" s="100"/>
      <c r="G37" s="100"/>
      <c r="H37" s="100"/>
      <c r="I37" s="100"/>
      <c r="J37" s="100"/>
      <c r="K37" s="53" t="s">
        <v>18</v>
      </c>
      <c r="L37" s="53"/>
      <c r="M37" s="53"/>
      <c r="N37" s="53"/>
      <c r="O37" s="70" t="s">
        <v>134</v>
      </c>
      <c r="P37" s="71"/>
      <c r="Q37" s="72"/>
    </row>
    <row r="38" spans="1:17" ht="15" customHeight="1" x14ac:dyDescent="0.3">
      <c r="A38" s="63" t="s">
        <v>19</v>
      </c>
      <c r="B38" s="64"/>
      <c r="C38" s="70" t="s">
        <v>133</v>
      </c>
      <c r="D38" s="71"/>
      <c r="E38" s="71"/>
      <c r="F38" s="100"/>
      <c r="G38" s="100"/>
      <c r="H38" s="100"/>
      <c r="I38" s="100"/>
      <c r="J38" s="100"/>
      <c r="K38" s="53" t="s">
        <v>20</v>
      </c>
      <c r="L38" s="53"/>
      <c r="M38" s="53"/>
      <c r="N38" s="53"/>
      <c r="O38" s="70" t="s">
        <v>134</v>
      </c>
      <c r="P38" s="71"/>
      <c r="Q38" s="72"/>
    </row>
    <row r="39" spans="1:17" ht="15" customHeight="1" x14ac:dyDescent="0.3">
      <c r="A39" s="120" t="s">
        <v>21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</row>
    <row r="40" spans="1:17" ht="15" customHeight="1" x14ac:dyDescent="0.3">
      <c r="A40" s="66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1:17" ht="3.75" customHeight="1" x14ac:dyDescent="0.3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1:17" ht="6.75" customHeight="1" x14ac:dyDescent="0.3">
      <c r="A42" s="68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ht="15" customHeight="1" x14ac:dyDescent="0.3">
      <c r="A43" s="122" t="s">
        <v>23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</row>
    <row r="44" spans="1:17" ht="15" customHeight="1" x14ac:dyDescent="0.3">
      <c r="A44" s="63" t="s">
        <v>9</v>
      </c>
      <c r="B44" s="64"/>
      <c r="C44" s="70" t="s">
        <v>133</v>
      </c>
      <c r="D44" s="71"/>
      <c r="E44" s="71"/>
      <c r="F44" s="53" t="s">
        <v>10</v>
      </c>
      <c r="G44" s="53"/>
      <c r="H44" s="53"/>
      <c r="I44" s="70" t="s">
        <v>133</v>
      </c>
      <c r="J44" s="71"/>
      <c r="K44" s="53" t="s">
        <v>80</v>
      </c>
      <c r="L44" s="53"/>
      <c r="M44" s="53"/>
      <c r="N44" s="53"/>
      <c r="O44" s="70" t="s">
        <v>133</v>
      </c>
      <c r="P44" s="71"/>
      <c r="Q44" s="72"/>
    </row>
    <row r="45" spans="1:17" ht="15" customHeight="1" x14ac:dyDescent="0.3">
      <c r="A45" s="53" t="s">
        <v>11</v>
      </c>
      <c r="B45" s="53"/>
      <c r="C45" s="70" t="s">
        <v>133</v>
      </c>
      <c r="D45" s="71"/>
      <c r="E45" s="72"/>
      <c r="F45" s="53" t="s">
        <v>12</v>
      </c>
      <c r="G45" s="53"/>
      <c r="H45" s="53"/>
      <c r="I45" s="70" t="s">
        <v>133</v>
      </c>
      <c r="J45" s="71"/>
      <c r="K45" s="53" t="s">
        <v>13</v>
      </c>
      <c r="L45" s="53"/>
      <c r="M45" s="53"/>
      <c r="N45" s="53"/>
      <c r="O45" s="70" t="s">
        <v>134</v>
      </c>
      <c r="P45" s="71"/>
      <c r="Q45" s="72"/>
    </row>
    <row r="46" spans="1:17" ht="15" customHeight="1" x14ac:dyDescent="0.3">
      <c r="A46" s="53" t="s">
        <v>14</v>
      </c>
      <c r="B46" s="53"/>
      <c r="C46" s="70" t="s">
        <v>133</v>
      </c>
      <c r="D46" s="71"/>
      <c r="E46" s="72"/>
      <c r="F46" s="53" t="s">
        <v>15</v>
      </c>
      <c r="G46" s="53"/>
      <c r="H46" s="53"/>
      <c r="I46" s="70" t="s">
        <v>133</v>
      </c>
      <c r="J46" s="71"/>
      <c r="K46" s="53" t="s">
        <v>16</v>
      </c>
      <c r="L46" s="53"/>
      <c r="M46" s="53"/>
      <c r="N46" s="53"/>
      <c r="O46" s="70" t="s">
        <v>134</v>
      </c>
      <c r="P46" s="71"/>
      <c r="Q46" s="72"/>
    </row>
    <row r="47" spans="1:17" ht="18" customHeight="1" x14ac:dyDescent="0.3">
      <c r="A47" s="63" t="s">
        <v>17</v>
      </c>
      <c r="B47" s="64"/>
      <c r="C47" s="70" t="s">
        <v>133</v>
      </c>
      <c r="D47" s="71"/>
      <c r="E47" s="71"/>
      <c r="F47" s="100"/>
      <c r="G47" s="100"/>
      <c r="H47" s="100"/>
      <c r="I47" s="100"/>
      <c r="J47" s="100"/>
      <c r="K47" s="53" t="s">
        <v>18</v>
      </c>
      <c r="L47" s="53"/>
      <c r="M47" s="53"/>
      <c r="N47" s="53"/>
      <c r="O47" s="70" t="s">
        <v>134</v>
      </c>
      <c r="P47" s="71"/>
      <c r="Q47" s="72"/>
    </row>
    <row r="48" spans="1:17" ht="21.3" customHeight="1" x14ac:dyDescent="0.3">
      <c r="A48" s="63" t="s">
        <v>19</v>
      </c>
      <c r="B48" s="64"/>
      <c r="C48" s="70" t="s">
        <v>133</v>
      </c>
      <c r="D48" s="71"/>
      <c r="E48" s="71"/>
      <c r="F48" s="100"/>
      <c r="G48" s="100"/>
      <c r="H48" s="100"/>
      <c r="I48" s="100"/>
      <c r="J48" s="100"/>
      <c r="K48" s="53" t="s">
        <v>20</v>
      </c>
      <c r="L48" s="53"/>
      <c r="M48" s="53"/>
      <c r="N48" s="53"/>
      <c r="O48" s="70" t="s">
        <v>134</v>
      </c>
      <c r="P48" s="71"/>
      <c r="Q48" s="72"/>
    </row>
    <row r="49" spans="1:17" ht="15" customHeight="1" x14ac:dyDescent="0.3">
      <c r="A49" s="141" t="s">
        <v>21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</row>
    <row r="50" spans="1:17" ht="15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5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5" customHeight="1" x14ac:dyDescent="0.3">
      <c r="A52" s="105" t="s">
        <v>86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</row>
    <row r="53" spans="1:17" ht="15" customHeight="1" x14ac:dyDescent="0.3">
      <c r="A53" s="6"/>
      <c r="B53" s="6"/>
      <c r="C53" s="6"/>
      <c r="D53" s="7"/>
      <c r="E53" s="7"/>
      <c r="F53" s="7"/>
      <c r="G53" s="7"/>
      <c r="H53" s="7"/>
      <c r="I53" s="7"/>
      <c r="J53" s="6"/>
      <c r="K53" s="6"/>
      <c r="L53" s="6"/>
      <c r="M53" s="7"/>
      <c r="N53" s="7"/>
      <c r="O53" s="7"/>
      <c r="P53" s="7"/>
      <c r="Q53" s="7"/>
    </row>
    <row r="54" spans="1:17" x14ac:dyDescent="0.3">
      <c r="A54" s="143" t="s">
        <v>87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</row>
    <row r="55" spans="1:17" ht="3.75" customHeight="1" x14ac:dyDescent="0.3">
      <c r="A55" s="105" t="s">
        <v>24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</row>
    <row r="56" spans="1:17" ht="11.1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1.1" customHeight="1" x14ac:dyDescent="0.3">
      <c r="A57" s="126" t="s">
        <v>25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</row>
    <row r="58" spans="1:17" x14ac:dyDescent="0.3">
      <c r="A58" s="10" t="s">
        <v>9</v>
      </c>
      <c r="B58" s="11"/>
      <c r="C58" s="70" t="s">
        <v>133</v>
      </c>
      <c r="D58" s="71"/>
      <c r="E58" s="71"/>
      <c r="F58" s="40" t="s">
        <v>10</v>
      </c>
      <c r="G58" s="40"/>
      <c r="H58" s="40"/>
      <c r="I58" s="70" t="s">
        <v>133</v>
      </c>
      <c r="J58" s="71"/>
      <c r="K58" s="40" t="s">
        <v>135</v>
      </c>
      <c r="L58" s="40"/>
      <c r="M58" s="40"/>
      <c r="N58" s="40"/>
      <c r="O58" s="51" t="s">
        <v>135</v>
      </c>
      <c r="P58" s="52"/>
      <c r="Q58" s="53"/>
    </row>
    <row r="59" spans="1:17" x14ac:dyDescent="0.3">
      <c r="A59" s="40" t="s">
        <v>11</v>
      </c>
      <c r="B59" s="40"/>
      <c r="C59" s="70" t="s">
        <v>133</v>
      </c>
      <c r="D59" s="71"/>
      <c r="E59" s="72"/>
      <c r="F59" s="40" t="s">
        <v>12</v>
      </c>
      <c r="G59" s="40"/>
      <c r="H59" s="40"/>
      <c r="I59" s="70" t="s">
        <v>133</v>
      </c>
      <c r="J59" s="71"/>
      <c r="K59" s="40" t="s">
        <v>13</v>
      </c>
      <c r="L59" s="40"/>
      <c r="M59" s="40"/>
      <c r="N59" s="40"/>
      <c r="O59" s="70" t="s">
        <v>134</v>
      </c>
      <c r="P59" s="71"/>
      <c r="Q59" s="72"/>
    </row>
    <row r="60" spans="1:17" x14ac:dyDescent="0.3">
      <c r="A60" s="40" t="s">
        <v>14</v>
      </c>
      <c r="B60" s="40"/>
      <c r="C60" s="70" t="s">
        <v>133</v>
      </c>
      <c r="D60" s="71"/>
      <c r="E60" s="72"/>
      <c r="F60" s="40" t="s">
        <v>15</v>
      </c>
      <c r="G60" s="40"/>
      <c r="H60" s="40"/>
      <c r="I60" s="70" t="s">
        <v>133</v>
      </c>
      <c r="J60" s="71"/>
      <c r="K60" s="40" t="s">
        <v>16</v>
      </c>
      <c r="L60" s="40"/>
      <c r="M60" s="40"/>
      <c r="N60" s="40"/>
      <c r="O60" s="70" t="s">
        <v>134</v>
      </c>
      <c r="P60" s="71"/>
      <c r="Q60" s="72"/>
    </row>
    <row r="61" spans="1:17" x14ac:dyDescent="0.3">
      <c r="A61" s="10" t="s">
        <v>17</v>
      </c>
      <c r="B61" s="11"/>
      <c r="C61" s="70" t="s">
        <v>133</v>
      </c>
      <c r="D61" s="71"/>
      <c r="E61" s="71"/>
      <c r="F61" s="138"/>
      <c r="G61" s="138"/>
      <c r="H61" s="138"/>
      <c r="I61" s="138"/>
      <c r="J61" s="138"/>
      <c r="K61" s="40" t="s">
        <v>18</v>
      </c>
      <c r="L61" s="40"/>
      <c r="M61" s="40"/>
      <c r="N61" s="40"/>
      <c r="O61" s="70" t="s">
        <v>134</v>
      </c>
      <c r="P61" s="71"/>
      <c r="Q61" s="72"/>
    </row>
    <row r="62" spans="1:17" x14ac:dyDescent="0.3">
      <c r="A62" s="10" t="s">
        <v>19</v>
      </c>
      <c r="B62" s="11"/>
      <c r="C62" s="70" t="s">
        <v>133</v>
      </c>
      <c r="D62" s="71"/>
      <c r="E62" s="71"/>
      <c r="F62" s="138"/>
      <c r="G62" s="138"/>
      <c r="H62" s="138"/>
      <c r="I62" s="138"/>
      <c r="J62" s="138"/>
      <c r="K62" s="40" t="s">
        <v>20</v>
      </c>
      <c r="L62" s="40"/>
      <c r="M62" s="40"/>
      <c r="N62" s="40"/>
      <c r="O62" s="70" t="s">
        <v>134</v>
      </c>
      <c r="P62" s="71"/>
      <c r="Q62" s="72"/>
    </row>
    <row r="63" spans="1:17" x14ac:dyDescent="0.3">
      <c r="A63" s="139" t="s">
        <v>21</v>
      </c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</row>
    <row r="64" spans="1:17" x14ac:dyDescent="0.3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x14ac:dyDescent="0.3">
      <c r="A66" s="126" t="s">
        <v>26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</row>
    <row r="67" spans="1:17" x14ac:dyDescent="0.3">
      <c r="A67" s="10" t="s">
        <v>9</v>
      </c>
      <c r="B67" s="11"/>
      <c r="C67" s="70" t="s">
        <v>133</v>
      </c>
      <c r="D67" s="71"/>
      <c r="E67" s="71"/>
      <c r="F67" s="40" t="s">
        <v>10</v>
      </c>
      <c r="G67" s="40"/>
      <c r="H67" s="40"/>
      <c r="I67" s="70" t="s">
        <v>133</v>
      </c>
      <c r="J67" s="71"/>
      <c r="K67" s="40" t="s">
        <v>135</v>
      </c>
      <c r="L67" s="40"/>
      <c r="M67" s="40"/>
      <c r="N67" s="40"/>
      <c r="O67" s="51" t="s">
        <v>135</v>
      </c>
      <c r="P67" s="52"/>
      <c r="Q67" s="53"/>
    </row>
    <row r="68" spans="1:17" x14ac:dyDescent="0.3">
      <c r="A68" s="40" t="s">
        <v>11</v>
      </c>
      <c r="B68" s="40"/>
      <c r="C68" s="70" t="s">
        <v>133</v>
      </c>
      <c r="D68" s="71"/>
      <c r="E68" s="72"/>
      <c r="F68" s="40" t="s">
        <v>12</v>
      </c>
      <c r="G68" s="40"/>
      <c r="H68" s="40"/>
      <c r="I68" s="70" t="s">
        <v>133</v>
      </c>
      <c r="J68" s="71"/>
      <c r="K68" s="40" t="s">
        <v>13</v>
      </c>
      <c r="L68" s="40"/>
      <c r="M68" s="40"/>
      <c r="N68" s="40"/>
      <c r="O68" s="70" t="s">
        <v>134</v>
      </c>
      <c r="P68" s="71"/>
      <c r="Q68" s="72"/>
    </row>
    <row r="69" spans="1:17" x14ac:dyDescent="0.3">
      <c r="A69" s="40" t="s">
        <v>14</v>
      </c>
      <c r="B69" s="40"/>
      <c r="C69" s="70" t="s">
        <v>133</v>
      </c>
      <c r="D69" s="71"/>
      <c r="E69" s="72"/>
      <c r="F69" s="40" t="s">
        <v>15</v>
      </c>
      <c r="G69" s="40"/>
      <c r="H69" s="40"/>
      <c r="I69" s="70" t="s">
        <v>133</v>
      </c>
      <c r="J69" s="71"/>
      <c r="K69" s="40" t="s">
        <v>16</v>
      </c>
      <c r="L69" s="40"/>
      <c r="M69" s="40"/>
      <c r="N69" s="40"/>
      <c r="O69" s="70" t="s">
        <v>134</v>
      </c>
      <c r="P69" s="71"/>
      <c r="Q69" s="72"/>
    </row>
    <row r="70" spans="1:17" x14ac:dyDescent="0.3">
      <c r="A70" s="10" t="s">
        <v>17</v>
      </c>
      <c r="B70" s="11"/>
      <c r="C70" s="70" t="s">
        <v>133</v>
      </c>
      <c r="D70" s="71"/>
      <c r="E70" s="71"/>
      <c r="F70" s="138"/>
      <c r="G70" s="138"/>
      <c r="H70" s="138"/>
      <c r="I70" s="138"/>
      <c r="J70" s="138"/>
      <c r="K70" s="40" t="s">
        <v>18</v>
      </c>
      <c r="L70" s="40"/>
      <c r="M70" s="40"/>
      <c r="N70" s="40"/>
      <c r="O70" s="70" t="s">
        <v>134</v>
      </c>
      <c r="P70" s="71"/>
      <c r="Q70" s="72"/>
    </row>
    <row r="71" spans="1:17" x14ac:dyDescent="0.3">
      <c r="A71" s="10" t="s">
        <v>19</v>
      </c>
      <c r="B71" s="11"/>
      <c r="C71" s="70" t="s">
        <v>133</v>
      </c>
      <c r="D71" s="71"/>
      <c r="E71" s="71"/>
      <c r="F71" s="138"/>
      <c r="G71" s="138"/>
      <c r="H71" s="138"/>
      <c r="I71" s="138"/>
      <c r="J71" s="138"/>
      <c r="K71" s="40" t="s">
        <v>20</v>
      </c>
      <c r="L71" s="40"/>
      <c r="M71" s="40"/>
      <c r="N71" s="40"/>
      <c r="O71" s="70" t="s">
        <v>134</v>
      </c>
      <c r="P71" s="71"/>
      <c r="Q71" s="72"/>
    </row>
    <row r="72" spans="1:17" x14ac:dyDescent="0.3">
      <c r="A72" s="139" t="s">
        <v>21</v>
      </c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</row>
    <row r="73" spans="1:17" x14ac:dyDescent="0.3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x14ac:dyDescent="0.3">
      <c r="A75" s="145" t="s">
        <v>27</v>
      </c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</row>
    <row r="76" spans="1:17" x14ac:dyDescent="0.3">
      <c r="A76" s="10" t="s">
        <v>9</v>
      </c>
      <c r="B76" s="11"/>
      <c r="C76" s="70" t="s">
        <v>133</v>
      </c>
      <c r="D76" s="71"/>
      <c r="E76" s="71"/>
      <c r="F76" s="40" t="s">
        <v>10</v>
      </c>
      <c r="G76" s="40"/>
      <c r="H76" s="40"/>
      <c r="I76" s="70" t="s">
        <v>133</v>
      </c>
      <c r="J76" s="71"/>
      <c r="K76" s="40" t="s">
        <v>135</v>
      </c>
      <c r="L76" s="40"/>
      <c r="M76" s="40"/>
      <c r="N76" s="40"/>
      <c r="O76" s="51" t="s">
        <v>135</v>
      </c>
      <c r="P76" s="52"/>
      <c r="Q76" s="53"/>
    </row>
    <row r="77" spans="1:17" x14ac:dyDescent="0.3">
      <c r="A77" s="40" t="s">
        <v>11</v>
      </c>
      <c r="B77" s="40"/>
      <c r="C77" s="70" t="s">
        <v>133</v>
      </c>
      <c r="D77" s="71"/>
      <c r="E77" s="72"/>
      <c r="F77" s="40" t="s">
        <v>12</v>
      </c>
      <c r="G77" s="40"/>
      <c r="H77" s="40"/>
      <c r="I77" s="70" t="s">
        <v>133</v>
      </c>
      <c r="J77" s="71"/>
      <c r="K77" s="40" t="s">
        <v>13</v>
      </c>
      <c r="L77" s="40"/>
      <c r="M77" s="40"/>
      <c r="N77" s="40"/>
      <c r="O77" s="70" t="s">
        <v>134</v>
      </c>
      <c r="P77" s="71"/>
      <c r="Q77" s="72"/>
    </row>
    <row r="78" spans="1:17" x14ac:dyDescent="0.3">
      <c r="A78" s="40" t="s">
        <v>14</v>
      </c>
      <c r="B78" s="40"/>
      <c r="C78" s="70" t="s">
        <v>133</v>
      </c>
      <c r="D78" s="71"/>
      <c r="E78" s="72"/>
      <c r="F78" s="40" t="s">
        <v>15</v>
      </c>
      <c r="G78" s="40"/>
      <c r="H78" s="40"/>
      <c r="I78" s="70" t="s">
        <v>133</v>
      </c>
      <c r="J78" s="71"/>
      <c r="K78" s="40" t="s">
        <v>16</v>
      </c>
      <c r="L78" s="40"/>
      <c r="M78" s="40"/>
      <c r="N78" s="40"/>
      <c r="O78" s="70" t="s">
        <v>134</v>
      </c>
      <c r="P78" s="71"/>
      <c r="Q78" s="72"/>
    </row>
    <row r="79" spans="1:17" x14ac:dyDescent="0.3">
      <c r="A79" s="10" t="s">
        <v>17</v>
      </c>
      <c r="B79" s="11"/>
      <c r="C79" s="70" t="s">
        <v>133</v>
      </c>
      <c r="D79" s="71"/>
      <c r="E79" s="71"/>
      <c r="F79" s="138"/>
      <c r="G79" s="138"/>
      <c r="H79" s="138"/>
      <c r="I79" s="138"/>
      <c r="J79" s="138"/>
      <c r="K79" s="40" t="s">
        <v>18</v>
      </c>
      <c r="L79" s="40"/>
      <c r="M79" s="40"/>
      <c r="N79" s="40"/>
      <c r="O79" s="70" t="s">
        <v>134</v>
      </c>
      <c r="P79" s="71"/>
      <c r="Q79" s="72"/>
    </row>
    <row r="80" spans="1:17" x14ac:dyDescent="0.3">
      <c r="A80" s="10" t="s">
        <v>19</v>
      </c>
      <c r="B80" s="11"/>
      <c r="C80" s="70" t="s">
        <v>133</v>
      </c>
      <c r="D80" s="71"/>
      <c r="E80" s="71"/>
      <c r="F80" s="138"/>
      <c r="G80" s="138"/>
      <c r="H80" s="138"/>
      <c r="I80" s="138"/>
      <c r="J80" s="138"/>
      <c r="K80" s="40" t="s">
        <v>20</v>
      </c>
      <c r="L80" s="40"/>
      <c r="M80" s="40"/>
      <c r="N80" s="40"/>
      <c r="O80" s="70" t="s">
        <v>134</v>
      </c>
      <c r="P80" s="71"/>
      <c r="Q80" s="72"/>
    </row>
    <row r="81" spans="1:17" x14ac:dyDescent="0.3">
      <c r="A81" s="139" t="s">
        <v>21</v>
      </c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</row>
    <row r="82" spans="1:17" x14ac:dyDescent="0.3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x14ac:dyDescent="0.3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x14ac:dyDescent="0.3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64.25" customHeight="1" x14ac:dyDescent="0.3">
      <c r="A85" s="8"/>
      <c r="B85" s="8"/>
      <c r="C85" s="8"/>
      <c r="D85" s="8"/>
      <c r="E85" s="8"/>
      <c r="F85" s="8"/>
      <c r="G85" s="8"/>
      <c r="H85" s="8"/>
      <c r="I85" s="8"/>
      <c r="J85" s="9"/>
      <c r="K85" s="9"/>
      <c r="L85" s="8"/>
      <c r="M85" s="8"/>
      <c r="N85" s="8"/>
      <c r="O85" s="8"/>
      <c r="P85" s="8"/>
      <c r="Q85" s="8"/>
    </row>
    <row r="86" spans="1:17" x14ac:dyDescent="0.3">
      <c r="A86" s="105" t="s">
        <v>88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</row>
    <row r="87" spans="1:17" x14ac:dyDescent="0.3">
      <c r="A87" s="144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</row>
    <row r="88" spans="1:17" ht="15" customHeight="1" x14ac:dyDescent="0.3">
      <c r="A88" s="152" t="s">
        <v>28</v>
      </c>
      <c r="B88" s="153"/>
      <c r="C88" s="153"/>
      <c r="D88" s="153"/>
      <c r="E88" s="153"/>
      <c r="F88" s="153"/>
      <c r="G88" s="153"/>
      <c r="H88" s="153"/>
      <c r="I88" s="154"/>
      <c r="J88" s="152" t="s">
        <v>29</v>
      </c>
      <c r="K88" s="153"/>
      <c r="L88" s="153"/>
      <c r="M88" s="153"/>
      <c r="N88" s="153"/>
      <c r="O88" s="153"/>
      <c r="P88" s="153"/>
      <c r="Q88" s="154"/>
    </row>
    <row r="89" spans="1:17" ht="28.2" customHeight="1" x14ac:dyDescent="0.3">
      <c r="A89" s="155" t="s">
        <v>30</v>
      </c>
      <c r="B89" s="156"/>
      <c r="C89" s="156"/>
      <c r="D89" s="156"/>
      <c r="E89" s="156"/>
      <c r="F89" s="157" t="s">
        <v>31</v>
      </c>
      <c r="G89" s="157"/>
      <c r="H89" s="157"/>
      <c r="I89" s="158"/>
      <c r="J89" s="155" t="s">
        <v>32</v>
      </c>
      <c r="K89" s="157"/>
      <c r="L89" s="157"/>
      <c r="M89" s="157"/>
      <c r="N89" s="157" t="s">
        <v>33</v>
      </c>
      <c r="O89" s="157"/>
      <c r="P89" s="157"/>
      <c r="Q89" s="158"/>
    </row>
    <row r="90" spans="1:17" ht="28.2" customHeight="1" x14ac:dyDescent="0.3">
      <c r="A90" s="146" t="s">
        <v>34</v>
      </c>
      <c r="B90" s="147"/>
      <c r="C90" s="147"/>
      <c r="D90" s="147"/>
      <c r="E90" s="147"/>
      <c r="F90" s="147" t="s">
        <v>35</v>
      </c>
      <c r="G90" s="147"/>
      <c r="H90" s="147"/>
      <c r="I90" s="148"/>
      <c r="J90" s="146" t="s">
        <v>36</v>
      </c>
      <c r="K90" s="147"/>
      <c r="L90" s="147"/>
      <c r="M90" s="147"/>
      <c r="N90" s="147" t="s">
        <v>37</v>
      </c>
      <c r="O90" s="147"/>
      <c r="P90" s="147"/>
      <c r="Q90" s="148"/>
    </row>
    <row r="91" spans="1:17" ht="28.2" customHeight="1" x14ac:dyDescent="0.3">
      <c r="A91" s="149" t="s">
        <v>38</v>
      </c>
      <c r="B91" s="150"/>
      <c r="C91" s="150"/>
      <c r="D91" s="150"/>
      <c r="E91" s="150"/>
      <c r="F91" s="150" t="s">
        <v>39</v>
      </c>
      <c r="G91" s="150"/>
      <c r="H91" s="150"/>
      <c r="I91" s="151"/>
      <c r="J91" s="149" t="s">
        <v>40</v>
      </c>
      <c r="K91" s="150"/>
      <c r="L91" s="150"/>
      <c r="M91" s="150"/>
      <c r="N91" s="150" t="s">
        <v>6</v>
      </c>
      <c r="O91" s="150"/>
      <c r="P91" s="150"/>
      <c r="Q91" s="151"/>
    </row>
    <row r="92" spans="1:17" ht="28.2" customHeight="1" x14ac:dyDescent="0.3">
      <c r="A92" s="73" t="s">
        <v>106</v>
      </c>
      <c r="B92" s="33"/>
      <c r="C92" s="33"/>
      <c r="D92" s="33"/>
      <c r="E92" s="74"/>
      <c r="F92" s="33" t="s">
        <v>107</v>
      </c>
      <c r="G92" s="33"/>
      <c r="H92" s="33"/>
      <c r="I92" s="33"/>
      <c r="J92" s="33"/>
      <c r="K92" s="74"/>
      <c r="L92" s="33" t="s">
        <v>108</v>
      </c>
      <c r="M92" s="33"/>
      <c r="N92" s="75"/>
      <c r="O92" s="75"/>
      <c r="P92" s="75"/>
      <c r="Q92" s="76"/>
    </row>
    <row r="93" spans="1:17" ht="28.2" customHeight="1" x14ac:dyDescent="0.3">
      <c r="A93" s="73" t="s">
        <v>109</v>
      </c>
      <c r="B93" s="33"/>
      <c r="C93" s="33"/>
      <c r="D93" s="33"/>
      <c r="E93" s="77"/>
      <c r="F93" s="33"/>
      <c r="G93" s="33"/>
      <c r="H93" s="33"/>
      <c r="I93" s="33"/>
      <c r="J93" s="33"/>
      <c r="K93" s="77"/>
      <c r="L93" s="33"/>
      <c r="M93" s="33"/>
      <c r="N93" s="75"/>
      <c r="O93" s="75"/>
      <c r="P93" s="75"/>
      <c r="Q93" s="78">
        <f>E92*K92*Q92</f>
        <v>0</v>
      </c>
    </row>
    <row r="94" spans="1:17" ht="18" customHeight="1" x14ac:dyDescent="0.3">
      <c r="A94" s="162" t="s">
        <v>41</v>
      </c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4"/>
    </row>
    <row r="95" spans="1:17" ht="18" customHeight="1" x14ac:dyDescent="0.3">
      <c r="A95" s="100" t="s">
        <v>42</v>
      </c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1:17" ht="18" customHeight="1" x14ac:dyDescent="0.3">
      <c r="A96" s="162" t="s">
        <v>43</v>
      </c>
      <c r="B96" s="164"/>
      <c r="C96" s="63"/>
      <c r="D96" s="64"/>
      <c r="E96" s="52"/>
      <c r="F96" s="165" t="s">
        <v>129</v>
      </c>
      <c r="G96" s="165"/>
      <c r="H96" s="159"/>
      <c r="I96" s="160"/>
      <c r="J96" s="159" t="s">
        <v>44</v>
      </c>
      <c r="K96" s="161"/>
      <c r="L96" s="161"/>
      <c r="M96" s="160"/>
      <c r="N96" s="159"/>
      <c r="O96" s="161"/>
      <c r="P96" s="161"/>
      <c r="Q96" s="160"/>
    </row>
    <row r="97" spans="1:17" ht="18" customHeight="1" x14ac:dyDescent="0.3">
      <c r="A97" s="159" t="s">
        <v>45</v>
      </c>
      <c r="B97" s="160"/>
      <c r="C97" s="161"/>
      <c r="D97" s="161"/>
      <c r="E97" s="160"/>
      <c r="F97" s="100" t="s">
        <v>46</v>
      </c>
      <c r="G97" s="100"/>
      <c r="H97" s="100"/>
      <c r="I97" s="100"/>
      <c r="J97" s="159" t="s">
        <v>47</v>
      </c>
      <c r="K97" s="161"/>
      <c r="L97" s="161"/>
      <c r="M97" s="160"/>
      <c r="N97" s="159"/>
      <c r="O97" s="161"/>
      <c r="P97" s="161"/>
      <c r="Q97" s="160"/>
    </row>
    <row r="98" spans="1:17" ht="18" customHeight="1" x14ac:dyDescent="0.3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</row>
    <row r="99" spans="1:17" ht="18" customHeight="1" x14ac:dyDescent="0.3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</row>
    <row r="100" spans="1:17" ht="18" customHeight="1" x14ac:dyDescent="0.3">
      <c r="A100" s="166" t="s">
        <v>89</v>
      </c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</row>
    <row r="101" spans="1:17" ht="13.8" customHeight="1" x14ac:dyDescent="0.3">
      <c r="A101" s="13"/>
      <c r="B101" s="13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s="15" customFormat="1" ht="13.8" customHeight="1" x14ac:dyDescent="0.3">
      <c r="A102" s="96" t="s">
        <v>90</v>
      </c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</row>
    <row r="103" spans="1:17" ht="13.8" customHeight="1" x14ac:dyDescent="0.3">
      <c r="A103" s="38" t="s">
        <v>48</v>
      </c>
      <c r="B103" s="38"/>
      <c r="C103" s="6"/>
      <c r="D103" s="168" t="s">
        <v>49</v>
      </c>
      <c r="E103" s="168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16"/>
      <c r="Q103" s="16"/>
    </row>
    <row r="104" spans="1:17" x14ac:dyDescent="0.3">
      <c r="A104" s="6"/>
      <c r="B104" s="6"/>
      <c r="C104" s="6"/>
      <c r="D104" s="169"/>
      <c r="E104" s="169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17"/>
      <c r="Q104" s="17"/>
    </row>
    <row r="105" spans="1:17" x14ac:dyDescent="0.3">
      <c r="A105" s="6"/>
      <c r="B105" s="6"/>
      <c r="C105" s="6"/>
      <c r="D105" s="6"/>
      <c r="E105" s="6"/>
      <c r="F105" s="6"/>
      <c r="G105" s="6"/>
      <c r="H105" s="170" t="s">
        <v>110</v>
      </c>
      <c r="I105" s="170"/>
      <c r="J105" s="16"/>
      <c r="K105" s="16"/>
      <c r="L105" s="6"/>
      <c r="M105" s="6"/>
      <c r="N105" s="6"/>
      <c r="O105" s="6"/>
      <c r="P105" s="16"/>
      <c r="Q105" s="16"/>
    </row>
    <row r="106" spans="1:17" ht="14.25" customHeight="1" x14ac:dyDescent="0.3">
      <c r="A106" s="175" t="s">
        <v>76</v>
      </c>
      <c r="B106" s="176"/>
      <c r="C106" s="171" t="s">
        <v>50</v>
      </c>
      <c r="D106" s="172"/>
      <c r="E106" s="173"/>
      <c r="F106" s="116" t="s">
        <v>113</v>
      </c>
      <c r="G106" s="117"/>
      <c r="H106" s="174" t="s">
        <v>51</v>
      </c>
      <c r="I106" s="174"/>
      <c r="J106" s="16"/>
      <c r="K106" s="16"/>
      <c r="L106" s="180"/>
      <c r="M106" s="180"/>
      <c r="N106" s="16"/>
      <c r="O106" s="16"/>
      <c r="P106" s="16"/>
      <c r="Q106" s="16"/>
    </row>
    <row r="107" spans="1:17" x14ac:dyDescent="0.3">
      <c r="A107" s="177"/>
      <c r="B107" s="178"/>
      <c r="C107" s="181" t="s">
        <v>52</v>
      </c>
      <c r="D107" s="181"/>
      <c r="E107" s="181"/>
      <c r="F107" s="118"/>
      <c r="G107" s="119"/>
      <c r="H107" s="174"/>
      <c r="I107" s="174"/>
      <c r="J107" s="16"/>
      <c r="K107" s="16"/>
      <c r="L107" s="180"/>
      <c r="M107" s="180"/>
      <c r="N107" s="16"/>
      <c r="O107" s="16"/>
      <c r="P107" s="16"/>
      <c r="Q107" s="16"/>
    </row>
    <row r="108" spans="1:17" ht="18.75" customHeight="1" x14ac:dyDescent="0.3">
      <c r="A108" s="82" t="s">
        <v>53</v>
      </c>
      <c r="B108" s="83"/>
      <c r="C108" s="179"/>
      <c r="D108" s="179"/>
      <c r="E108" s="179"/>
      <c r="F108" s="179"/>
      <c r="G108" s="179"/>
      <c r="H108" s="182" t="e">
        <f t="shared" ref="H108:H119" si="0">C108/F108</f>
        <v>#DIV/0!</v>
      </c>
      <c r="I108" s="183"/>
      <c r="J108" s="16"/>
      <c r="K108" s="16"/>
      <c r="L108" s="168"/>
      <c r="M108" s="168"/>
      <c r="N108" s="16"/>
      <c r="O108" s="16"/>
      <c r="P108" s="16"/>
      <c r="Q108" s="16"/>
    </row>
    <row r="109" spans="1:17" x14ac:dyDescent="0.3">
      <c r="A109" s="82" t="s">
        <v>54</v>
      </c>
      <c r="B109" s="83"/>
      <c r="C109" s="179"/>
      <c r="D109" s="179"/>
      <c r="E109" s="179"/>
      <c r="F109" s="179"/>
      <c r="G109" s="179"/>
      <c r="H109" s="182" t="e">
        <f t="shared" si="0"/>
        <v>#DIV/0!</v>
      </c>
      <c r="I109" s="183"/>
      <c r="J109" s="16"/>
      <c r="K109" s="16"/>
      <c r="L109" s="168"/>
      <c r="M109" s="168"/>
      <c r="N109" s="16"/>
      <c r="O109" s="16"/>
      <c r="P109" s="16"/>
      <c r="Q109" s="16"/>
    </row>
    <row r="110" spans="1:17" x14ac:dyDescent="0.3">
      <c r="A110" s="82" t="s">
        <v>55</v>
      </c>
      <c r="B110" s="83"/>
      <c r="C110" s="179"/>
      <c r="D110" s="179"/>
      <c r="E110" s="179"/>
      <c r="F110" s="179"/>
      <c r="G110" s="179"/>
      <c r="H110" s="182" t="e">
        <f t="shared" si="0"/>
        <v>#DIV/0!</v>
      </c>
      <c r="I110" s="183"/>
      <c r="J110" s="16"/>
      <c r="K110" s="16"/>
      <c r="L110" s="168"/>
      <c r="M110" s="168"/>
      <c r="N110" s="16"/>
      <c r="O110" s="16"/>
      <c r="P110" s="16"/>
      <c r="Q110" s="16"/>
    </row>
    <row r="111" spans="1:17" x14ac:dyDescent="0.3">
      <c r="A111" s="82" t="s">
        <v>56</v>
      </c>
      <c r="B111" s="83"/>
      <c r="C111" s="179"/>
      <c r="D111" s="179"/>
      <c r="E111" s="179"/>
      <c r="F111" s="179"/>
      <c r="G111" s="179"/>
      <c r="H111" s="182" t="e">
        <f t="shared" si="0"/>
        <v>#DIV/0!</v>
      </c>
      <c r="I111" s="183"/>
      <c r="J111" s="16"/>
      <c r="K111" s="16"/>
      <c r="L111" s="168"/>
      <c r="M111" s="168"/>
      <c r="N111" s="16"/>
      <c r="O111" s="16"/>
      <c r="P111" s="16"/>
      <c r="Q111" s="16"/>
    </row>
    <row r="112" spans="1:17" x14ac:dyDescent="0.3">
      <c r="A112" s="82" t="s">
        <v>57</v>
      </c>
      <c r="B112" s="83"/>
      <c r="C112" s="179"/>
      <c r="D112" s="179"/>
      <c r="E112" s="179"/>
      <c r="F112" s="179"/>
      <c r="G112" s="179"/>
      <c r="H112" s="182" t="e">
        <f t="shared" si="0"/>
        <v>#DIV/0!</v>
      </c>
      <c r="I112" s="183"/>
      <c r="J112" s="16"/>
      <c r="K112" s="16"/>
      <c r="L112" s="168"/>
      <c r="M112" s="168"/>
      <c r="N112" s="16"/>
      <c r="O112" s="16"/>
      <c r="P112" s="16"/>
      <c r="Q112" s="16"/>
    </row>
    <row r="113" spans="1:17" x14ac:dyDescent="0.3">
      <c r="A113" s="82" t="s">
        <v>58</v>
      </c>
      <c r="B113" s="83"/>
      <c r="C113" s="179"/>
      <c r="D113" s="179"/>
      <c r="E113" s="179"/>
      <c r="F113" s="179"/>
      <c r="G113" s="179"/>
      <c r="H113" s="182" t="e">
        <f t="shared" si="0"/>
        <v>#DIV/0!</v>
      </c>
      <c r="I113" s="183"/>
      <c r="J113" s="16"/>
      <c r="K113" s="16"/>
      <c r="L113" s="168"/>
      <c r="M113" s="168"/>
      <c r="N113" s="16"/>
      <c r="O113" s="16"/>
      <c r="P113" s="16"/>
      <c r="Q113" s="16"/>
    </row>
    <row r="114" spans="1:17" x14ac:dyDescent="0.3">
      <c r="A114" s="82" t="s">
        <v>59</v>
      </c>
      <c r="B114" s="83"/>
      <c r="C114" s="179"/>
      <c r="D114" s="179"/>
      <c r="E114" s="179"/>
      <c r="F114" s="179"/>
      <c r="G114" s="179"/>
      <c r="H114" s="182" t="e">
        <f t="shared" si="0"/>
        <v>#DIV/0!</v>
      </c>
      <c r="I114" s="183"/>
      <c r="J114" s="16"/>
      <c r="K114" s="16"/>
      <c r="L114" s="168"/>
      <c r="M114" s="168"/>
      <c r="N114" s="16"/>
      <c r="O114" s="16"/>
      <c r="P114" s="16"/>
      <c r="Q114" s="16"/>
    </row>
    <row r="115" spans="1:17" x14ac:dyDescent="0.3">
      <c r="A115" s="82" t="s">
        <v>60</v>
      </c>
      <c r="B115" s="83"/>
      <c r="C115" s="184"/>
      <c r="D115" s="125"/>
      <c r="E115" s="125"/>
      <c r="F115" s="82"/>
      <c r="G115" s="83"/>
      <c r="H115" s="182" t="e">
        <f t="shared" si="0"/>
        <v>#DIV/0!</v>
      </c>
      <c r="I115" s="183"/>
      <c r="J115" s="185"/>
      <c r="K115" s="185"/>
      <c r="L115" s="185"/>
      <c r="M115" s="185"/>
      <c r="N115" s="185"/>
      <c r="O115" s="185"/>
      <c r="P115" s="185"/>
      <c r="Q115" s="185"/>
    </row>
    <row r="116" spans="1:17" x14ac:dyDescent="0.3">
      <c r="A116" s="82" t="s">
        <v>61</v>
      </c>
      <c r="B116" s="83"/>
      <c r="C116" s="184"/>
      <c r="D116" s="125"/>
      <c r="E116" s="125"/>
      <c r="F116" s="82"/>
      <c r="G116" s="83"/>
      <c r="H116" s="182" t="e">
        <f t="shared" si="0"/>
        <v>#DIV/0!</v>
      </c>
      <c r="I116" s="183"/>
      <c r="J116" s="185"/>
      <c r="K116" s="185"/>
      <c r="L116" s="185"/>
      <c r="M116" s="185"/>
      <c r="N116" s="185"/>
      <c r="O116" s="185"/>
      <c r="P116" s="185"/>
      <c r="Q116" s="185"/>
    </row>
    <row r="117" spans="1:17" x14ac:dyDescent="0.3">
      <c r="A117" s="82" t="s">
        <v>62</v>
      </c>
      <c r="B117" s="83"/>
      <c r="C117" s="184"/>
      <c r="D117" s="125"/>
      <c r="E117" s="125"/>
      <c r="F117" s="82"/>
      <c r="G117" s="83"/>
      <c r="H117" s="182" t="e">
        <f t="shared" si="0"/>
        <v>#DIV/0!</v>
      </c>
      <c r="I117" s="183"/>
      <c r="J117" s="185"/>
      <c r="K117" s="185"/>
      <c r="L117" s="185"/>
      <c r="M117" s="185"/>
      <c r="N117" s="185"/>
      <c r="O117" s="185"/>
      <c r="P117" s="185"/>
      <c r="Q117" s="185"/>
    </row>
    <row r="118" spans="1:17" x14ac:dyDescent="0.3">
      <c r="A118" s="82" t="s">
        <v>63</v>
      </c>
      <c r="B118" s="83"/>
      <c r="C118" s="184"/>
      <c r="D118" s="125"/>
      <c r="E118" s="125"/>
      <c r="F118" s="82"/>
      <c r="G118" s="83"/>
      <c r="H118" s="182" t="e">
        <f t="shared" si="0"/>
        <v>#DIV/0!</v>
      </c>
      <c r="I118" s="183"/>
      <c r="J118" s="185"/>
      <c r="K118" s="185"/>
      <c r="L118" s="185"/>
      <c r="M118" s="185"/>
      <c r="N118" s="185"/>
      <c r="O118" s="185"/>
      <c r="P118" s="185"/>
      <c r="Q118" s="185"/>
    </row>
    <row r="119" spans="1:17" x14ac:dyDescent="0.3">
      <c r="A119" s="82" t="s">
        <v>64</v>
      </c>
      <c r="B119" s="83"/>
      <c r="C119" s="184"/>
      <c r="D119" s="125"/>
      <c r="E119" s="125"/>
      <c r="F119" s="82"/>
      <c r="G119" s="83"/>
      <c r="H119" s="182" t="e">
        <f t="shared" si="0"/>
        <v>#DIV/0!</v>
      </c>
      <c r="I119" s="183"/>
      <c r="J119" s="185"/>
      <c r="K119" s="185"/>
      <c r="L119" s="185"/>
      <c r="M119" s="185"/>
      <c r="N119" s="185"/>
      <c r="O119" s="185"/>
      <c r="P119" s="185"/>
      <c r="Q119" s="185"/>
    </row>
    <row r="120" spans="1:17" x14ac:dyDescent="0.3">
      <c r="A120" s="79"/>
      <c r="B120" s="79"/>
      <c r="C120" s="186" t="s">
        <v>65</v>
      </c>
      <c r="D120" s="186"/>
      <c r="E120" s="186"/>
      <c r="F120" s="187" t="s">
        <v>66</v>
      </c>
      <c r="G120" s="187"/>
      <c r="H120" s="188" t="s">
        <v>110</v>
      </c>
      <c r="I120" s="189"/>
      <c r="J120" s="7"/>
      <c r="K120" s="7"/>
      <c r="L120" s="7"/>
      <c r="M120" s="7"/>
      <c r="N120" s="7"/>
      <c r="O120" s="7"/>
    </row>
    <row r="121" spans="1:17" ht="32.549999999999997" customHeight="1" x14ac:dyDescent="0.3">
      <c r="A121" s="190" t="s">
        <v>136</v>
      </c>
      <c r="B121" s="190"/>
      <c r="C121" s="88">
        <f>SUM(C108:E119)</f>
        <v>0</v>
      </c>
      <c r="D121" s="191"/>
      <c r="E121" s="89"/>
      <c r="F121" s="88" t="e">
        <f>AVERAGE(F108:G119)</f>
        <v>#DIV/0!</v>
      </c>
      <c r="G121" s="89"/>
      <c r="H121" s="90" t="e">
        <f>AVERAGE(H108:I119)</f>
        <v>#DIV/0!</v>
      </c>
      <c r="I121" s="91"/>
      <c r="J121" s="12"/>
      <c r="K121" s="12"/>
      <c r="L121" s="12"/>
      <c r="M121" s="12"/>
      <c r="N121" s="12"/>
      <c r="O121" s="12"/>
      <c r="P121" s="12"/>
      <c r="Q121" s="12"/>
    </row>
    <row r="122" spans="1:17" x14ac:dyDescent="0.3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</row>
    <row r="123" spans="1:17" x14ac:dyDescent="0.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</row>
    <row r="124" spans="1:17" x14ac:dyDescent="0.3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</row>
    <row r="125" spans="1:17" x14ac:dyDescent="0.3">
      <c r="A125" s="96" t="s">
        <v>111</v>
      </c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</row>
    <row r="126" spans="1:17" ht="13.8" customHeight="1" x14ac:dyDescent="0.3">
      <c r="A126" s="12"/>
      <c r="B126" s="12"/>
      <c r="C126" s="12"/>
      <c r="D126" s="12"/>
      <c r="E126" s="12"/>
      <c r="F126" s="12"/>
      <c r="G126" s="12"/>
      <c r="H126" s="99" t="s">
        <v>67</v>
      </c>
      <c r="I126" s="99"/>
      <c r="J126" s="6"/>
      <c r="K126" s="6"/>
      <c r="L126" s="6"/>
      <c r="M126" s="6"/>
      <c r="N126" s="6"/>
      <c r="O126" s="6"/>
      <c r="P126" s="16"/>
      <c r="Q126" s="16"/>
    </row>
    <row r="127" spans="1:17" x14ac:dyDescent="0.3">
      <c r="A127" s="108" t="s">
        <v>76</v>
      </c>
      <c r="B127" s="109"/>
      <c r="C127" s="110"/>
      <c r="D127" s="114" t="s">
        <v>65</v>
      </c>
      <c r="E127" s="115"/>
      <c r="F127" s="116" t="s">
        <v>68</v>
      </c>
      <c r="G127" s="117"/>
      <c r="H127" s="99" t="s">
        <v>69</v>
      </c>
      <c r="I127" s="99"/>
      <c r="J127" s="8"/>
      <c r="K127" s="8"/>
      <c r="L127" s="8"/>
      <c r="M127" s="8"/>
      <c r="N127" s="16"/>
      <c r="O127" s="16"/>
      <c r="P127" s="16"/>
      <c r="Q127" s="16"/>
    </row>
    <row r="128" spans="1:17" x14ac:dyDescent="0.3">
      <c r="A128" s="111"/>
      <c r="B128" s="112"/>
      <c r="C128" s="113"/>
      <c r="D128" s="114" t="s">
        <v>70</v>
      </c>
      <c r="E128" s="115"/>
      <c r="F128" s="118"/>
      <c r="G128" s="119"/>
      <c r="H128" s="99"/>
      <c r="I128" s="99"/>
      <c r="J128" s="8"/>
      <c r="K128" s="8"/>
      <c r="L128" s="8"/>
      <c r="M128" s="8"/>
      <c r="N128" s="16"/>
      <c r="O128" s="16"/>
      <c r="P128" s="16"/>
      <c r="Q128" s="16"/>
    </row>
    <row r="129" spans="1:17" x14ac:dyDescent="0.3">
      <c r="A129" s="82" t="s">
        <v>53</v>
      </c>
      <c r="B129" s="84"/>
      <c r="C129" s="83"/>
      <c r="D129" s="82"/>
      <c r="E129" s="83"/>
      <c r="F129" s="82"/>
      <c r="G129" s="83"/>
      <c r="H129" s="85" t="e">
        <f t="shared" ref="H129:H133" si="1">D129/F129</f>
        <v>#DIV/0!</v>
      </c>
      <c r="I129" s="86"/>
      <c r="J129" s="8"/>
      <c r="K129" s="8"/>
      <c r="L129" s="8"/>
      <c r="M129" s="8"/>
      <c r="N129" s="16"/>
      <c r="O129" s="16"/>
      <c r="P129" s="16"/>
      <c r="Q129" s="16"/>
    </row>
    <row r="130" spans="1:17" x14ac:dyDescent="0.3">
      <c r="A130" s="82" t="s">
        <v>54</v>
      </c>
      <c r="B130" s="84"/>
      <c r="C130" s="83"/>
      <c r="D130" s="82"/>
      <c r="E130" s="83"/>
      <c r="F130" s="82"/>
      <c r="G130" s="83"/>
      <c r="H130" s="85" t="e">
        <f t="shared" si="1"/>
        <v>#DIV/0!</v>
      </c>
      <c r="I130" s="86"/>
      <c r="J130" s="8"/>
      <c r="K130" s="8"/>
      <c r="L130" s="8"/>
      <c r="M130" s="8"/>
      <c r="N130" s="16"/>
      <c r="O130" s="16"/>
      <c r="P130" s="16"/>
      <c r="Q130" s="16"/>
    </row>
    <row r="131" spans="1:17" x14ac:dyDescent="0.3">
      <c r="A131" s="82" t="s">
        <v>55</v>
      </c>
      <c r="B131" s="84"/>
      <c r="C131" s="83"/>
      <c r="D131" s="82"/>
      <c r="E131" s="83"/>
      <c r="F131" s="82"/>
      <c r="G131" s="83"/>
      <c r="H131" s="85" t="e">
        <f t="shared" si="1"/>
        <v>#DIV/0!</v>
      </c>
      <c r="I131" s="86"/>
      <c r="J131" s="8"/>
      <c r="K131" s="8"/>
      <c r="L131" s="8"/>
      <c r="M131" s="8"/>
      <c r="N131" s="16"/>
      <c r="O131" s="16"/>
      <c r="P131" s="16"/>
      <c r="Q131" s="16"/>
    </row>
    <row r="132" spans="1:17" x14ac:dyDescent="0.3">
      <c r="A132" s="82" t="s">
        <v>56</v>
      </c>
      <c r="B132" s="84"/>
      <c r="C132" s="83"/>
      <c r="D132" s="82"/>
      <c r="E132" s="83"/>
      <c r="F132" s="82"/>
      <c r="G132" s="83"/>
      <c r="H132" s="85" t="e">
        <f t="shared" si="1"/>
        <v>#DIV/0!</v>
      </c>
      <c r="I132" s="86"/>
      <c r="J132" s="8"/>
      <c r="K132" s="8"/>
      <c r="L132" s="8"/>
      <c r="M132" s="8"/>
      <c r="N132" s="16"/>
      <c r="O132" s="16"/>
      <c r="P132" s="16"/>
      <c r="Q132" s="16"/>
    </row>
    <row r="133" spans="1:17" x14ac:dyDescent="0.3">
      <c r="A133" s="82" t="s">
        <v>57</v>
      </c>
      <c r="B133" s="84"/>
      <c r="C133" s="83"/>
      <c r="D133" s="82"/>
      <c r="E133" s="83"/>
      <c r="F133" s="82"/>
      <c r="G133" s="83"/>
      <c r="H133" s="85" t="e">
        <f t="shared" si="1"/>
        <v>#DIV/0!</v>
      </c>
      <c r="I133" s="86"/>
      <c r="J133" s="8"/>
      <c r="K133" s="8"/>
      <c r="L133" s="8"/>
      <c r="M133" s="8"/>
      <c r="N133" s="16"/>
      <c r="O133" s="16"/>
      <c r="P133" s="16"/>
      <c r="Q133" s="16"/>
    </row>
    <row r="134" spans="1:17" x14ac:dyDescent="0.3">
      <c r="A134" s="82" t="s">
        <v>58</v>
      </c>
      <c r="B134" s="84"/>
      <c r="C134" s="83"/>
      <c r="D134" s="82"/>
      <c r="E134" s="83"/>
      <c r="F134" s="82"/>
      <c r="G134" s="83"/>
      <c r="H134" s="85" t="e">
        <f t="shared" ref="H134:H140" si="2">D134/F134</f>
        <v>#DIV/0!</v>
      </c>
      <c r="I134" s="86"/>
      <c r="J134" s="8"/>
      <c r="K134" s="8"/>
      <c r="L134" s="8"/>
      <c r="M134" s="8"/>
      <c r="N134" s="16"/>
      <c r="O134" s="16"/>
      <c r="P134" s="16"/>
      <c r="Q134" s="16"/>
    </row>
    <row r="135" spans="1:17" x14ac:dyDescent="0.3">
      <c r="A135" s="82" t="s">
        <v>59</v>
      </c>
      <c r="B135" s="84"/>
      <c r="C135" s="83"/>
      <c r="D135" s="82"/>
      <c r="E135" s="83"/>
      <c r="F135" s="82"/>
      <c r="G135" s="83"/>
      <c r="H135" s="85" t="e">
        <f t="shared" si="2"/>
        <v>#DIV/0!</v>
      </c>
      <c r="I135" s="86"/>
      <c r="J135" s="8"/>
      <c r="K135" s="8"/>
      <c r="L135" s="8"/>
      <c r="M135" s="8"/>
      <c r="N135" s="16"/>
      <c r="O135" s="16"/>
      <c r="P135" s="16"/>
      <c r="Q135" s="16"/>
    </row>
    <row r="136" spans="1:17" x14ac:dyDescent="0.3">
      <c r="A136" s="82" t="s">
        <v>60</v>
      </c>
      <c r="B136" s="84"/>
      <c r="C136" s="83"/>
      <c r="D136" s="82"/>
      <c r="E136" s="83"/>
      <c r="F136" s="82"/>
      <c r="G136" s="83"/>
      <c r="H136" s="85" t="e">
        <f t="shared" si="2"/>
        <v>#DIV/0!</v>
      </c>
      <c r="I136" s="86"/>
      <c r="J136" s="8"/>
      <c r="K136" s="8"/>
      <c r="L136" s="8"/>
      <c r="M136" s="8"/>
      <c r="N136" s="185"/>
      <c r="O136" s="185"/>
      <c r="P136" s="185"/>
      <c r="Q136" s="185"/>
    </row>
    <row r="137" spans="1:17" x14ac:dyDescent="0.3">
      <c r="A137" s="82" t="s">
        <v>61</v>
      </c>
      <c r="B137" s="84"/>
      <c r="C137" s="83"/>
      <c r="D137" s="82"/>
      <c r="E137" s="83"/>
      <c r="F137" s="82"/>
      <c r="G137" s="83"/>
      <c r="H137" s="85" t="e">
        <f t="shared" si="2"/>
        <v>#DIV/0!</v>
      </c>
      <c r="I137" s="86"/>
      <c r="J137" s="8"/>
      <c r="K137" s="8"/>
      <c r="L137" s="8"/>
      <c r="M137" s="8"/>
      <c r="N137" s="185"/>
      <c r="O137" s="185"/>
      <c r="P137" s="185"/>
      <c r="Q137" s="185"/>
    </row>
    <row r="138" spans="1:17" x14ac:dyDescent="0.3">
      <c r="A138" s="82" t="s">
        <v>62</v>
      </c>
      <c r="B138" s="84"/>
      <c r="C138" s="83"/>
      <c r="D138" s="82"/>
      <c r="E138" s="83"/>
      <c r="F138" s="82"/>
      <c r="G138" s="83"/>
      <c r="H138" s="85" t="e">
        <f t="shared" si="2"/>
        <v>#DIV/0!</v>
      </c>
      <c r="I138" s="86"/>
      <c r="J138" s="8"/>
      <c r="K138" s="8"/>
      <c r="L138" s="8"/>
      <c r="M138" s="8"/>
      <c r="N138" s="185"/>
      <c r="O138" s="185"/>
      <c r="P138" s="185"/>
      <c r="Q138" s="185"/>
    </row>
    <row r="139" spans="1:17" x14ac:dyDescent="0.3">
      <c r="A139" s="82" t="s">
        <v>63</v>
      </c>
      <c r="B139" s="84"/>
      <c r="C139" s="83"/>
      <c r="D139" s="82"/>
      <c r="E139" s="83"/>
      <c r="F139" s="82"/>
      <c r="G139" s="83"/>
      <c r="H139" s="85" t="e">
        <f t="shared" si="2"/>
        <v>#DIV/0!</v>
      </c>
      <c r="I139" s="86"/>
      <c r="J139" s="8"/>
      <c r="K139" s="8"/>
      <c r="L139" s="8"/>
      <c r="M139" s="8"/>
      <c r="N139" s="185"/>
      <c r="O139" s="185"/>
      <c r="P139" s="185"/>
      <c r="Q139" s="185"/>
    </row>
    <row r="140" spans="1:17" x14ac:dyDescent="0.3">
      <c r="A140" s="82" t="s">
        <v>64</v>
      </c>
      <c r="B140" s="84"/>
      <c r="C140" s="83"/>
      <c r="D140" s="82"/>
      <c r="E140" s="83"/>
      <c r="F140" s="82"/>
      <c r="G140" s="83"/>
      <c r="H140" s="85" t="e">
        <f t="shared" si="2"/>
        <v>#DIV/0!</v>
      </c>
      <c r="I140" s="86"/>
      <c r="J140" s="8"/>
      <c r="K140" s="8"/>
      <c r="L140" s="8"/>
      <c r="M140" s="8"/>
      <c r="N140" s="185"/>
      <c r="O140" s="185"/>
      <c r="P140" s="185"/>
      <c r="Q140" s="185"/>
    </row>
    <row r="141" spans="1:17" x14ac:dyDescent="0.3">
      <c r="A141" s="80"/>
      <c r="B141" s="80"/>
      <c r="C141" s="80"/>
      <c r="D141" s="187" t="s">
        <v>65</v>
      </c>
      <c r="E141" s="187"/>
      <c r="F141" s="187" t="s">
        <v>66</v>
      </c>
      <c r="G141" s="187"/>
      <c r="H141" s="192" t="s">
        <v>67</v>
      </c>
      <c r="I141" s="192"/>
      <c r="J141" s="12"/>
      <c r="K141" s="12"/>
      <c r="L141" s="12"/>
      <c r="M141" s="12"/>
      <c r="N141" s="6"/>
      <c r="O141" s="12"/>
      <c r="P141" s="6"/>
      <c r="Q141" s="6"/>
    </row>
    <row r="142" spans="1:17" ht="30.6" customHeight="1" x14ac:dyDescent="0.3">
      <c r="A142" s="87" t="s">
        <v>137</v>
      </c>
      <c r="B142" s="87"/>
      <c r="C142" s="87"/>
      <c r="D142" s="88">
        <f>SUM(D129:E140)</f>
        <v>0</v>
      </c>
      <c r="E142" s="89"/>
      <c r="F142" s="88" t="e">
        <f>AVERAGE(F129:G140)</f>
        <v>#DIV/0!</v>
      </c>
      <c r="G142" s="89"/>
      <c r="H142" s="90" t="e">
        <f>AVERAGE(H129:I140)</f>
        <v>#DIV/0!</v>
      </c>
      <c r="I142" s="91"/>
      <c r="J142" s="12"/>
      <c r="K142" s="12"/>
      <c r="L142" s="12"/>
      <c r="M142" s="12"/>
      <c r="N142" s="6"/>
      <c r="O142" s="12"/>
      <c r="P142" s="6"/>
      <c r="Q142" s="6"/>
    </row>
    <row r="143" spans="1:17" x14ac:dyDescent="0.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</row>
    <row r="144" spans="1:17" ht="16.2" customHeight="1" x14ac:dyDescent="0.3">
      <c r="A144" s="96" t="s">
        <v>91</v>
      </c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</row>
    <row r="145" spans="1:17" ht="13.8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ht="13.8" customHeight="1" x14ac:dyDescent="0.3">
      <c r="A146" s="97" t="s">
        <v>76</v>
      </c>
      <c r="B146" s="97"/>
      <c r="C146" s="97"/>
      <c r="D146" s="98" t="s">
        <v>128</v>
      </c>
      <c r="E146" s="98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16"/>
      <c r="Q146" s="16"/>
    </row>
    <row r="147" spans="1:17" x14ac:dyDescent="0.3">
      <c r="A147" s="97"/>
      <c r="B147" s="97"/>
      <c r="C147" s="97"/>
      <c r="D147" s="99" t="s">
        <v>71</v>
      </c>
      <c r="E147" s="99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16"/>
      <c r="Q147" s="16"/>
    </row>
    <row r="148" spans="1:17" x14ac:dyDescent="0.3">
      <c r="A148" s="82" t="s">
        <v>53</v>
      </c>
      <c r="B148" s="84"/>
      <c r="C148" s="83"/>
      <c r="D148" s="85" t="e">
        <f t="shared" ref="D148:D159" si="3">((H108-H129)/H108)*100</f>
        <v>#DIV/0!</v>
      </c>
      <c r="E148" s="86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6"/>
      <c r="Q148" s="16"/>
    </row>
    <row r="149" spans="1:17" x14ac:dyDescent="0.3">
      <c r="A149" s="82" t="s">
        <v>54</v>
      </c>
      <c r="B149" s="84"/>
      <c r="C149" s="83"/>
      <c r="D149" s="85" t="e">
        <f t="shared" si="3"/>
        <v>#DIV/0!</v>
      </c>
      <c r="E149" s="86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6"/>
      <c r="Q149" s="16"/>
    </row>
    <row r="150" spans="1:17" x14ac:dyDescent="0.3">
      <c r="A150" s="82" t="s">
        <v>55</v>
      </c>
      <c r="B150" s="84"/>
      <c r="C150" s="83"/>
      <c r="D150" s="85" t="e">
        <f t="shared" si="3"/>
        <v>#DIV/0!</v>
      </c>
      <c r="E150" s="86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6"/>
      <c r="Q150" s="16"/>
    </row>
    <row r="151" spans="1:17" x14ac:dyDescent="0.3">
      <c r="A151" s="82" t="s">
        <v>56</v>
      </c>
      <c r="B151" s="84"/>
      <c r="C151" s="83"/>
      <c r="D151" s="85" t="e">
        <f t="shared" si="3"/>
        <v>#DIV/0!</v>
      </c>
      <c r="E151" s="86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6"/>
      <c r="Q151" s="16"/>
    </row>
    <row r="152" spans="1:17" x14ac:dyDescent="0.3">
      <c r="A152" s="82" t="s">
        <v>57</v>
      </c>
      <c r="B152" s="84"/>
      <c r="C152" s="83"/>
      <c r="D152" s="85" t="e">
        <f t="shared" si="3"/>
        <v>#DIV/0!</v>
      </c>
      <c r="E152" s="86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6"/>
      <c r="Q152" s="16"/>
    </row>
    <row r="153" spans="1:17" x14ac:dyDescent="0.3">
      <c r="A153" s="82" t="s">
        <v>58</v>
      </c>
      <c r="B153" s="84"/>
      <c r="C153" s="83"/>
      <c r="D153" s="85" t="e">
        <f t="shared" si="3"/>
        <v>#DIV/0!</v>
      </c>
      <c r="E153" s="86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6"/>
      <c r="Q153" s="16"/>
    </row>
    <row r="154" spans="1:17" x14ac:dyDescent="0.3">
      <c r="A154" s="82" t="s">
        <v>59</v>
      </c>
      <c r="B154" s="84"/>
      <c r="C154" s="83"/>
      <c r="D154" s="85" t="e">
        <f t="shared" si="3"/>
        <v>#DIV/0!</v>
      </c>
      <c r="E154" s="86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6"/>
      <c r="Q154" s="16"/>
    </row>
    <row r="155" spans="1:17" x14ac:dyDescent="0.3">
      <c r="A155" s="82" t="s">
        <v>60</v>
      </c>
      <c r="B155" s="84"/>
      <c r="C155" s="83"/>
      <c r="D155" s="85" t="e">
        <f t="shared" si="3"/>
        <v>#DIV/0!</v>
      </c>
      <c r="E155" s="86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6"/>
      <c r="Q155" s="16"/>
    </row>
    <row r="156" spans="1:17" x14ac:dyDescent="0.3">
      <c r="A156" s="82" t="s">
        <v>61</v>
      </c>
      <c r="B156" s="84"/>
      <c r="C156" s="83"/>
      <c r="D156" s="85" t="e">
        <f t="shared" si="3"/>
        <v>#DIV/0!</v>
      </c>
      <c r="E156" s="86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6"/>
      <c r="Q156" s="16"/>
    </row>
    <row r="157" spans="1:17" x14ac:dyDescent="0.3">
      <c r="A157" s="82" t="s">
        <v>62</v>
      </c>
      <c r="B157" s="84"/>
      <c r="C157" s="83"/>
      <c r="D157" s="85" t="e">
        <f t="shared" si="3"/>
        <v>#DIV/0!</v>
      </c>
      <c r="E157" s="86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6"/>
      <c r="Q157" s="16"/>
    </row>
    <row r="158" spans="1:17" x14ac:dyDescent="0.3">
      <c r="A158" s="82" t="s">
        <v>63</v>
      </c>
      <c r="B158" s="84"/>
      <c r="C158" s="83"/>
      <c r="D158" s="85" t="e">
        <f t="shared" si="3"/>
        <v>#DIV/0!</v>
      </c>
      <c r="E158" s="86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6"/>
      <c r="Q158" s="16"/>
    </row>
    <row r="159" spans="1:17" x14ac:dyDescent="0.3">
      <c r="A159" s="82" t="s">
        <v>64</v>
      </c>
      <c r="B159" s="84"/>
      <c r="C159" s="83"/>
      <c r="D159" s="85" t="e">
        <f t="shared" si="3"/>
        <v>#DIV/0!</v>
      </c>
      <c r="E159" s="86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6"/>
      <c r="Q159" s="16"/>
    </row>
    <row r="160" spans="1:17" x14ac:dyDescent="0.3">
      <c r="A160" s="79"/>
      <c r="B160" s="79"/>
      <c r="C160" s="79"/>
      <c r="D160" s="79"/>
      <c r="E160" s="79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6"/>
      <c r="Q160" s="16"/>
    </row>
    <row r="161" spans="1:17" ht="31.05" customHeight="1" x14ac:dyDescent="0.3">
      <c r="A161" s="92" t="s">
        <v>114</v>
      </c>
      <c r="B161" s="93"/>
      <c r="C161" s="94"/>
      <c r="D161" s="90" t="e">
        <f>AVERAGE(D148:E159)</f>
        <v>#DIV/0!</v>
      </c>
      <c r="E161" s="95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6"/>
      <c r="Q161" s="16"/>
    </row>
    <row r="162" spans="1:17" x14ac:dyDescent="0.3">
      <c r="A162" s="23"/>
      <c r="B162" s="23"/>
      <c r="C162" s="23"/>
      <c r="D162" s="23"/>
      <c r="E162" s="23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6"/>
      <c r="Q162" s="16"/>
    </row>
    <row r="163" spans="1:17" x14ac:dyDescent="0.3">
      <c r="A163" s="23"/>
      <c r="B163" s="23"/>
      <c r="C163" s="23"/>
      <c r="D163" s="23"/>
      <c r="E163" s="23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6"/>
      <c r="Q163" s="16"/>
    </row>
    <row r="164" spans="1:17" x14ac:dyDescent="0.3">
      <c r="A164" s="23"/>
      <c r="B164" s="23"/>
      <c r="C164" s="23"/>
      <c r="D164" s="23"/>
      <c r="E164" s="23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6"/>
      <c r="Q164" s="16"/>
    </row>
    <row r="165" spans="1:17" x14ac:dyDescent="0.3">
      <c r="A165" s="12"/>
      <c r="B165" s="12"/>
      <c r="C165" s="12"/>
      <c r="D165" s="12"/>
      <c r="E165" s="12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1:17" ht="8.5500000000000007" customHeight="1" x14ac:dyDescent="0.3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</row>
    <row r="167" spans="1:17" ht="18" customHeight="1" x14ac:dyDescent="0.3">
      <c r="A167" s="96" t="s">
        <v>92</v>
      </c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</row>
    <row r="168" spans="1:17" ht="13.8" customHeight="1" x14ac:dyDescent="0.3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</row>
    <row r="169" spans="1:17" x14ac:dyDescent="0.3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</row>
    <row r="170" spans="1:17" x14ac:dyDescent="0.3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</row>
    <row r="171" spans="1:17" x14ac:dyDescent="0.3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</row>
    <row r="172" spans="1:17" x14ac:dyDescent="0.3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</row>
    <row r="173" spans="1:17" x14ac:dyDescent="0.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</row>
    <row r="174" spans="1:17" x14ac:dyDescent="0.3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</row>
    <row r="175" spans="1:17" x14ac:dyDescent="0.3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</row>
    <row r="176" spans="1:17" x14ac:dyDescent="0.3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</row>
    <row r="177" spans="1:17" x14ac:dyDescent="0.3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</row>
    <row r="178" spans="1:17" x14ac:dyDescent="0.3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</row>
    <row r="179" spans="1:17" x14ac:dyDescent="0.3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</row>
    <row r="180" spans="1:17" x14ac:dyDescent="0.3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</row>
    <row r="181" spans="1:17" x14ac:dyDescent="0.3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</row>
    <row r="182" spans="1:17" x14ac:dyDescent="0.3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</row>
    <row r="183" spans="1:17" x14ac:dyDescent="0.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</row>
    <row r="184" spans="1:17" x14ac:dyDescent="0.3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</row>
    <row r="185" spans="1:17" x14ac:dyDescent="0.3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</row>
    <row r="186" spans="1:17" x14ac:dyDescent="0.3">
      <c r="A186" s="219" t="s">
        <v>81</v>
      </c>
      <c r="B186" s="219"/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</row>
    <row r="187" spans="1:17" x14ac:dyDescent="0.3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</row>
    <row r="188" spans="1:17" x14ac:dyDescent="0.3">
      <c r="A188" s="194" t="s">
        <v>93</v>
      </c>
      <c r="B188" s="194"/>
      <c r="C188" s="194"/>
      <c r="D188" s="194"/>
      <c r="E188" s="194"/>
      <c r="F188" s="197"/>
      <c r="G188" s="197"/>
      <c r="H188" s="197"/>
      <c r="I188" s="197"/>
      <c r="J188" s="197"/>
      <c r="K188" s="197"/>
      <c r="L188" s="197"/>
      <c r="M188" s="29" t="s">
        <v>95</v>
      </c>
      <c r="N188" s="12"/>
      <c r="O188" s="12"/>
      <c r="P188" s="12"/>
      <c r="Q188" s="12"/>
    </row>
    <row r="189" spans="1:17" x14ac:dyDescent="0.3">
      <c r="A189" s="30"/>
      <c r="B189" s="30"/>
      <c r="C189" s="30"/>
      <c r="D189" s="30"/>
      <c r="E189" s="30"/>
      <c r="F189" s="34"/>
      <c r="G189" s="34"/>
      <c r="H189" s="34"/>
      <c r="I189" s="34"/>
      <c r="J189" s="34"/>
      <c r="K189" s="34"/>
      <c r="L189" s="34"/>
      <c r="M189" s="29"/>
      <c r="N189" s="12"/>
      <c r="O189" s="12"/>
      <c r="P189" s="12"/>
      <c r="Q189" s="12"/>
    </row>
    <row r="190" spans="1:17" x14ac:dyDescent="0.3">
      <c r="A190" s="194" t="s">
        <v>130</v>
      </c>
      <c r="B190" s="194"/>
      <c r="C190" s="194"/>
      <c r="D190" s="194"/>
      <c r="E190" s="194"/>
      <c r="F190" s="228" t="e">
        <f>F121</f>
        <v>#DIV/0!</v>
      </c>
      <c r="G190" s="228"/>
      <c r="H190" s="228"/>
      <c r="I190" s="228"/>
      <c r="J190" s="228"/>
      <c r="K190" s="228"/>
      <c r="L190" s="228"/>
      <c r="M190" s="29" t="s">
        <v>94</v>
      </c>
      <c r="N190" s="12"/>
      <c r="O190" s="12"/>
      <c r="P190" s="12"/>
      <c r="Q190" s="12"/>
    </row>
    <row r="191" spans="1:17" x14ac:dyDescent="0.3">
      <c r="A191" s="30"/>
      <c r="B191" s="30"/>
      <c r="C191" s="30"/>
      <c r="D191" s="30"/>
      <c r="E191" s="30"/>
      <c r="F191" s="35"/>
      <c r="G191" s="35"/>
      <c r="H191" s="35"/>
      <c r="I191" s="35"/>
      <c r="J191" s="35"/>
      <c r="K191" s="35"/>
      <c r="L191" s="35"/>
      <c r="M191" s="29"/>
      <c r="N191" s="12"/>
      <c r="O191" s="12"/>
      <c r="P191" s="12"/>
      <c r="Q191" s="12"/>
    </row>
    <row r="192" spans="1:17" x14ac:dyDescent="0.3">
      <c r="A192" s="194" t="s">
        <v>125</v>
      </c>
      <c r="B192" s="194"/>
      <c r="C192" s="194"/>
      <c r="D192" s="194"/>
      <c r="E192" s="194"/>
      <c r="F192" s="193" t="e">
        <f>H121</f>
        <v>#DIV/0!</v>
      </c>
      <c r="G192" s="193"/>
      <c r="H192" s="193"/>
      <c r="I192" s="193"/>
      <c r="J192" s="193"/>
      <c r="K192" s="193"/>
      <c r="L192" s="193"/>
      <c r="M192" s="29" t="s">
        <v>51</v>
      </c>
      <c r="N192" s="12"/>
      <c r="O192" s="12"/>
      <c r="P192" s="12"/>
      <c r="Q192" s="12"/>
    </row>
    <row r="193" spans="1:17" x14ac:dyDescent="0.3">
      <c r="A193" s="30"/>
      <c r="B193" s="30"/>
      <c r="C193" s="30"/>
      <c r="D193" s="30"/>
      <c r="E193" s="30"/>
      <c r="F193" s="36"/>
      <c r="G193" s="36"/>
      <c r="H193" s="36"/>
      <c r="I193" s="36"/>
      <c r="J193" s="36"/>
      <c r="K193" s="36"/>
      <c r="L193" s="36"/>
      <c r="M193" s="29"/>
      <c r="N193" s="12"/>
      <c r="O193" s="12"/>
      <c r="P193" s="12"/>
      <c r="Q193" s="12"/>
    </row>
    <row r="194" spans="1:17" x14ac:dyDescent="0.3">
      <c r="A194" s="194" t="s">
        <v>126</v>
      </c>
      <c r="B194" s="194"/>
      <c r="C194" s="194"/>
      <c r="D194" s="194"/>
      <c r="E194" s="194"/>
      <c r="F194" s="193" t="e">
        <f>H142</f>
        <v>#DIV/0!</v>
      </c>
      <c r="G194" s="193"/>
      <c r="H194" s="193"/>
      <c r="I194" s="193"/>
      <c r="J194" s="193"/>
      <c r="K194" s="193"/>
      <c r="L194" s="193"/>
      <c r="M194" s="29" t="s">
        <v>51</v>
      </c>
      <c r="N194" s="12"/>
      <c r="O194" s="12"/>
      <c r="P194" s="12"/>
      <c r="Q194" s="12"/>
    </row>
    <row r="195" spans="1:17" x14ac:dyDescent="0.3">
      <c r="A195" s="30"/>
      <c r="B195" s="30"/>
      <c r="C195" s="30"/>
      <c r="D195" s="30"/>
      <c r="E195" s="30"/>
      <c r="F195" s="35"/>
      <c r="G195" s="35"/>
      <c r="H195" s="35"/>
      <c r="I195" s="35"/>
      <c r="J195" s="35"/>
      <c r="K195" s="35"/>
      <c r="L195" s="35"/>
      <c r="M195" s="29"/>
      <c r="N195" s="12"/>
      <c r="O195" s="12"/>
      <c r="P195" s="12"/>
      <c r="Q195" s="12"/>
    </row>
    <row r="196" spans="1:17" x14ac:dyDescent="0.3">
      <c r="A196" s="195" t="s">
        <v>131</v>
      </c>
      <c r="B196" s="195"/>
      <c r="C196" s="195"/>
      <c r="D196" s="195"/>
      <c r="E196" s="195"/>
      <c r="F196" s="196" t="e">
        <f>(F192-F194)*F190</f>
        <v>#DIV/0!</v>
      </c>
      <c r="G196" s="196"/>
      <c r="H196" s="196"/>
      <c r="I196" s="196"/>
      <c r="J196" s="196"/>
      <c r="K196" s="196"/>
      <c r="L196" s="196"/>
      <c r="M196" s="29" t="s">
        <v>52</v>
      </c>
      <c r="N196" s="12"/>
      <c r="O196" s="12"/>
      <c r="P196" s="12"/>
      <c r="Q196" s="12"/>
    </row>
    <row r="197" spans="1:17" x14ac:dyDescent="0.3">
      <c r="A197" s="12"/>
      <c r="B197" s="12"/>
      <c r="C197" s="12"/>
      <c r="D197" s="12"/>
      <c r="E197" s="12"/>
      <c r="F197" s="37"/>
      <c r="G197" s="37"/>
      <c r="H197" s="37"/>
      <c r="I197" s="37"/>
      <c r="J197" s="37"/>
      <c r="K197" s="37"/>
      <c r="L197" s="37"/>
      <c r="M197" s="12"/>
      <c r="N197" s="12"/>
      <c r="O197" s="12"/>
      <c r="P197" s="12"/>
      <c r="Q197" s="12"/>
    </row>
    <row r="198" spans="1:17" x14ac:dyDescent="0.3">
      <c r="A198" s="225" t="s">
        <v>127</v>
      </c>
      <c r="B198" s="225"/>
      <c r="C198" s="225"/>
      <c r="D198" s="225"/>
      <c r="E198" s="225"/>
      <c r="F198" s="226" t="e">
        <f>D161</f>
        <v>#DIV/0!</v>
      </c>
      <c r="G198" s="227"/>
      <c r="H198" s="227"/>
      <c r="I198" s="227"/>
      <c r="J198" s="227"/>
      <c r="K198" s="227"/>
      <c r="L198" s="227"/>
      <c r="M198" s="12"/>
      <c r="N198" s="12"/>
      <c r="O198" s="12"/>
      <c r="P198" s="12"/>
      <c r="Q198" s="12"/>
    </row>
    <row r="199" spans="1:17" x14ac:dyDescent="0.3">
      <c r="A199" s="12"/>
      <c r="B199" s="12"/>
      <c r="C199" s="12"/>
      <c r="D199" s="12"/>
      <c r="E199" s="12"/>
      <c r="F199" s="2"/>
      <c r="G199" s="2"/>
      <c r="H199" s="2"/>
      <c r="I199" s="2"/>
      <c r="J199" s="2"/>
      <c r="K199" s="2"/>
      <c r="L199" s="2"/>
      <c r="M199" s="12"/>
      <c r="N199" s="12"/>
      <c r="O199" s="12"/>
      <c r="P199" s="12"/>
      <c r="Q199" s="12"/>
    </row>
    <row r="200" spans="1:17" ht="163.5" customHeight="1" x14ac:dyDescent="0.3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</row>
    <row r="201" spans="1:17" ht="15" x14ac:dyDescent="0.35">
      <c r="A201" s="230" t="s">
        <v>96</v>
      </c>
      <c r="B201" s="230"/>
      <c r="C201" s="230"/>
      <c r="D201" s="230"/>
      <c r="E201" s="230"/>
      <c r="F201" s="230"/>
      <c r="G201" s="230"/>
      <c r="H201" s="230"/>
      <c r="I201" s="230"/>
      <c r="J201" s="230"/>
      <c r="K201" s="230"/>
      <c r="L201" s="230"/>
      <c r="M201" s="230"/>
      <c r="N201" s="230"/>
      <c r="O201" s="230"/>
      <c r="P201" s="230"/>
      <c r="Q201" s="230"/>
    </row>
    <row r="202" spans="1:17" x14ac:dyDescent="0.3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</row>
    <row r="203" spans="1:17" x14ac:dyDescent="0.3">
      <c r="A203" s="31"/>
      <c r="B203" s="31"/>
      <c r="C203" s="31"/>
      <c r="D203" s="209"/>
      <c r="E203" s="209"/>
      <c r="F203" s="31"/>
      <c r="G203" s="31"/>
      <c r="H203" s="210" t="s">
        <v>97</v>
      </c>
      <c r="I203" s="210"/>
      <c r="J203" s="210"/>
      <c r="K203" s="210"/>
      <c r="L203" s="210"/>
      <c r="M203" s="213" t="s">
        <v>98</v>
      </c>
      <c r="N203" s="213"/>
      <c r="O203" s="213"/>
      <c r="P203" s="12"/>
      <c r="Q203" s="12"/>
    </row>
    <row r="204" spans="1:17" ht="15" x14ac:dyDescent="0.3">
      <c r="A204" s="204" t="s">
        <v>99</v>
      </c>
      <c r="B204" s="204"/>
      <c r="C204" s="204"/>
      <c r="D204" s="204"/>
      <c r="E204" s="204"/>
      <c r="F204" s="211" t="s">
        <v>100</v>
      </c>
      <c r="G204" s="212"/>
      <c r="H204" s="32" t="s">
        <v>104</v>
      </c>
      <c r="I204" s="206" t="s">
        <v>101</v>
      </c>
      <c r="J204" s="206"/>
      <c r="K204" s="207" t="s">
        <v>112</v>
      </c>
      <c r="L204" s="207"/>
      <c r="M204" s="198" t="s">
        <v>102</v>
      </c>
      <c r="N204" s="198"/>
      <c r="O204" s="198"/>
      <c r="P204" s="12"/>
      <c r="Q204" s="12"/>
    </row>
    <row r="205" spans="1:17" x14ac:dyDescent="0.3">
      <c r="A205" s="200"/>
      <c r="B205" s="200"/>
      <c r="C205" s="200"/>
      <c r="D205" s="200"/>
      <c r="E205" s="200"/>
      <c r="F205" s="201">
        <f>C121</f>
        <v>0</v>
      </c>
      <c r="G205" s="202"/>
      <c r="H205" s="81" t="e">
        <f>LOOKUP($A$205,$AF$224:$AF$227,AH224:AH227)</f>
        <v>#N/A</v>
      </c>
      <c r="I205" s="203" t="e">
        <f>LOOKUP(A205,AF234:AF237,AI234:AI237)</f>
        <v>#N/A</v>
      </c>
      <c r="J205" s="95"/>
      <c r="K205" s="203" t="e">
        <f>LOOKUP(A205,AF234:AF237,AJ234:AJ237)</f>
        <v>#N/A</v>
      </c>
      <c r="L205" s="95"/>
      <c r="M205" s="199" t="e">
        <f>(F205*H205*1)+(F205*I205*28)+(F205*K205*265)/1000</f>
        <v>#N/A</v>
      </c>
      <c r="N205" s="199" t="e">
        <f>(G205*I205*1)+(G205*J205*28)+(G205*L205*265)/1000</f>
        <v>#N/A</v>
      </c>
      <c r="O205" s="199" t="e">
        <f>(H205*J205*1)+(H205*K205*28)+(H205*M205*265)/1000</f>
        <v>#N/A</v>
      </c>
      <c r="P205" s="12"/>
      <c r="Q205" s="12"/>
    </row>
    <row r="206" spans="1:17" ht="15" x14ac:dyDescent="0.3">
      <c r="A206" s="204" t="s">
        <v>103</v>
      </c>
      <c r="B206" s="204"/>
      <c r="C206" s="204"/>
      <c r="D206" s="204"/>
      <c r="E206" s="204"/>
      <c r="F206" s="205" t="s">
        <v>100</v>
      </c>
      <c r="G206" s="205"/>
      <c r="H206" s="32" t="s">
        <v>104</v>
      </c>
      <c r="I206" s="206" t="s">
        <v>101</v>
      </c>
      <c r="J206" s="206"/>
      <c r="K206" s="207" t="s">
        <v>112</v>
      </c>
      <c r="L206" s="207"/>
      <c r="M206" s="198" t="s">
        <v>102</v>
      </c>
      <c r="N206" s="198"/>
      <c r="O206" s="198"/>
      <c r="P206" s="12"/>
      <c r="Q206" s="12"/>
    </row>
    <row r="207" spans="1:17" x14ac:dyDescent="0.3">
      <c r="A207" s="200"/>
      <c r="B207" s="200"/>
      <c r="C207" s="200"/>
      <c r="D207" s="200"/>
      <c r="E207" s="200"/>
      <c r="F207" s="201">
        <f>D142</f>
        <v>0</v>
      </c>
      <c r="G207" s="202"/>
      <c r="H207" s="81" t="e">
        <f>LOOKUP(A207,AF234:AF237,AH234:AH237)</f>
        <v>#N/A</v>
      </c>
      <c r="I207" s="202" t="e">
        <f>LOOKUP(A207,AF234:AF237,AI234:AI237)</f>
        <v>#N/A</v>
      </c>
      <c r="J207" s="202"/>
      <c r="K207" s="208" t="e">
        <f>LOOKUP(A207,AF234:AF237,AJ234:AJ237)</f>
        <v>#N/A</v>
      </c>
      <c r="L207" s="208"/>
      <c r="M207" s="199" t="e">
        <f>(F207*H207*1)+(F207*I207*28)+(F207*K207*265)/1000</f>
        <v>#N/A</v>
      </c>
      <c r="N207" s="199"/>
      <c r="O207" s="199"/>
      <c r="P207" s="12"/>
      <c r="Q207" s="12"/>
    </row>
    <row r="208" spans="1:17" x14ac:dyDescent="0.3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</row>
    <row r="209" spans="1:36" x14ac:dyDescent="0.3">
      <c r="A209" s="221" t="s">
        <v>132</v>
      </c>
      <c r="B209" s="221"/>
      <c r="C209" s="221"/>
      <c r="D209" s="221"/>
      <c r="E209" s="221"/>
      <c r="F209" s="221"/>
      <c r="G209" s="221"/>
      <c r="H209" s="222" t="e">
        <f>M205-M207</f>
        <v>#N/A</v>
      </c>
      <c r="I209" s="222" t="e">
        <f>N205-N207</f>
        <v>#N/A</v>
      </c>
      <c r="J209" s="222" t="e">
        <f>O205-O207</f>
        <v>#N/A</v>
      </c>
      <c r="K209" s="231"/>
      <c r="L209" s="231"/>
      <c r="M209" s="231"/>
      <c r="N209" s="231"/>
      <c r="O209" s="231"/>
      <c r="P209" s="231"/>
      <c r="Q209" s="231"/>
    </row>
    <row r="210" spans="1:36" x14ac:dyDescent="0.3">
      <c r="A210" s="223"/>
      <c r="B210" s="223"/>
      <c r="C210" s="224"/>
      <c r="D210" s="224"/>
      <c r="E210" s="224"/>
      <c r="F210" s="224"/>
      <c r="G210" s="224"/>
      <c r="H210" s="224"/>
      <c r="I210" s="224"/>
      <c r="J210" s="224"/>
      <c r="K210" s="185"/>
      <c r="L210" s="218"/>
      <c r="M210" s="218"/>
      <c r="N210" s="218"/>
      <c r="O210" s="218"/>
      <c r="P210" s="12"/>
      <c r="Q210" s="12"/>
    </row>
    <row r="211" spans="1:36" x14ac:dyDescent="0.3">
      <c r="A211" s="27"/>
      <c r="B211" s="27"/>
      <c r="C211" s="23"/>
      <c r="D211" s="23"/>
      <c r="E211" s="23"/>
      <c r="F211" s="23"/>
      <c r="G211" s="23"/>
      <c r="H211" s="23"/>
      <c r="I211" s="23"/>
      <c r="J211" s="23"/>
      <c r="K211" s="23"/>
      <c r="L211" s="24"/>
      <c r="M211" s="24"/>
      <c r="N211" s="24"/>
      <c r="O211" s="24"/>
      <c r="P211" s="12"/>
      <c r="Q211" s="12"/>
    </row>
    <row r="212" spans="1:36" x14ac:dyDescent="0.3">
      <c r="A212" s="27"/>
      <c r="B212" s="27"/>
      <c r="C212" s="25"/>
      <c r="D212" s="25"/>
      <c r="E212" s="25"/>
      <c r="F212" s="25"/>
      <c r="G212" s="25"/>
      <c r="H212" s="25"/>
      <c r="I212" s="25"/>
      <c r="J212" s="25"/>
      <c r="K212" s="25"/>
      <c r="L212" s="26"/>
      <c r="M212" s="26"/>
      <c r="N212" s="26"/>
      <c r="O212" s="26"/>
      <c r="P212" s="12"/>
      <c r="Q212" s="12"/>
    </row>
    <row r="213" spans="1:36" x14ac:dyDescent="0.3">
      <c r="A213" s="27"/>
      <c r="B213" s="27"/>
      <c r="C213" s="25"/>
      <c r="D213" s="25"/>
      <c r="E213" s="25"/>
      <c r="F213" s="25"/>
      <c r="G213" s="25"/>
      <c r="H213" s="25"/>
      <c r="I213" s="25"/>
      <c r="J213" s="25"/>
      <c r="K213" s="25"/>
      <c r="L213" s="26"/>
      <c r="M213" s="26"/>
      <c r="N213" s="26"/>
      <c r="O213" s="26"/>
      <c r="P213" s="12"/>
      <c r="Q213" s="12"/>
    </row>
    <row r="214" spans="1:36" x14ac:dyDescent="0.3">
      <c r="A214" s="219" t="s">
        <v>105</v>
      </c>
      <c r="B214" s="219"/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</row>
    <row r="215" spans="1:36" x14ac:dyDescent="0.3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1:36" x14ac:dyDescent="0.3">
      <c r="A216" s="214" t="s">
        <v>72</v>
      </c>
      <c r="B216" s="214"/>
      <c r="C216" s="214"/>
      <c r="D216" s="214"/>
      <c r="E216" s="216">
        <v>0</v>
      </c>
      <c r="F216" s="216"/>
      <c r="G216" s="216"/>
      <c r="H216" s="214" t="s">
        <v>73</v>
      </c>
      <c r="I216" s="214"/>
      <c r="J216" s="216">
        <v>0</v>
      </c>
      <c r="K216" s="216"/>
      <c r="L216" s="216"/>
      <c r="M216" s="217" t="s">
        <v>74</v>
      </c>
      <c r="N216" s="217"/>
      <c r="O216" s="216">
        <f>E216+J216</f>
        <v>0</v>
      </c>
      <c r="P216" s="216"/>
      <c r="Q216" s="216"/>
    </row>
    <row r="217" spans="1:36" x14ac:dyDescent="0.3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19"/>
      <c r="N217" s="19"/>
      <c r="O217" s="19"/>
      <c r="P217" s="19"/>
      <c r="Q217" s="19"/>
    </row>
    <row r="218" spans="1:36" x14ac:dyDescent="0.3">
      <c r="A218" s="214" t="s">
        <v>75</v>
      </c>
      <c r="B218" s="214"/>
      <c r="C218" s="214"/>
      <c r="D218" s="214"/>
      <c r="E218" s="214"/>
      <c r="F218" s="220" t="e">
        <f>+F188*F196</f>
        <v>#DIV/0!</v>
      </c>
      <c r="G218" s="220"/>
      <c r="H218" s="220"/>
      <c r="I218" s="21"/>
      <c r="J218" s="229"/>
      <c r="K218" s="229"/>
      <c r="L218" s="229"/>
      <c r="M218" s="19"/>
      <c r="N218" s="19"/>
      <c r="O218" s="19"/>
      <c r="P218" s="19"/>
      <c r="Q218" s="19"/>
    </row>
    <row r="219" spans="1:36" x14ac:dyDescent="0.3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19"/>
      <c r="N219" s="19"/>
      <c r="O219" s="19"/>
      <c r="P219" s="19"/>
      <c r="Q219" s="19"/>
    </row>
    <row r="220" spans="1:36" x14ac:dyDescent="0.3">
      <c r="A220" s="214" t="s">
        <v>79</v>
      </c>
      <c r="B220" s="214"/>
      <c r="C220" s="214"/>
      <c r="D220" s="214"/>
      <c r="E220" s="214"/>
      <c r="F220" s="214"/>
      <c r="G220" s="215" t="e">
        <f>(O216/F218)</f>
        <v>#DIV/0!</v>
      </c>
      <c r="H220" s="215"/>
      <c r="I220" s="215"/>
      <c r="J220" s="215"/>
      <c r="K220" s="21"/>
      <c r="L220" s="21"/>
      <c r="M220" s="19"/>
      <c r="N220" s="19"/>
      <c r="O220" s="19"/>
      <c r="P220" s="19"/>
      <c r="Q220" s="19"/>
    </row>
    <row r="221" spans="1:36" x14ac:dyDescent="0.3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AF221" s="41" t="s">
        <v>115</v>
      </c>
      <c r="AG221" s="41" t="s">
        <v>116</v>
      </c>
      <c r="AH221" s="42" t="s">
        <v>117</v>
      </c>
      <c r="AI221" s="43"/>
      <c r="AJ221" s="44"/>
    </row>
    <row r="222" spans="1:36" ht="15.6" x14ac:dyDescent="0.3">
      <c r="AF222" s="45"/>
      <c r="AG222" s="45"/>
      <c r="AH222" s="46" t="s">
        <v>118</v>
      </c>
      <c r="AI222" s="46" t="s">
        <v>119</v>
      </c>
      <c r="AJ222" s="46" t="s">
        <v>120</v>
      </c>
    </row>
    <row r="223" spans="1:36" x14ac:dyDescent="0.3">
      <c r="AF223" s="47"/>
      <c r="AG223" s="47"/>
      <c r="AH223" s="47"/>
      <c r="AI223" s="47"/>
      <c r="AJ223" s="47"/>
    </row>
    <row r="224" spans="1:36" x14ac:dyDescent="0.3">
      <c r="AF224" s="47" t="s">
        <v>121</v>
      </c>
      <c r="AG224" s="48">
        <v>4.0103832192885845E-2</v>
      </c>
      <c r="AH224" s="49">
        <f>(77.4)/(1000*1000)</f>
        <v>7.7400000000000011E-5</v>
      </c>
      <c r="AI224" s="50">
        <f>(0.003)/(1000*1000)</f>
        <v>3E-9</v>
      </c>
      <c r="AJ224" s="50">
        <f>(0.0006)/(1000*1000)</f>
        <v>6E-10</v>
      </c>
    </row>
    <row r="225" spans="32:36" x14ac:dyDescent="0.3">
      <c r="AF225" s="47" t="s">
        <v>122</v>
      </c>
      <c r="AG225" s="48">
        <v>3.5946267406264519E-2</v>
      </c>
      <c r="AH225" s="49">
        <f>(74.1)/(1000*1000)</f>
        <v>7.4099999999999999E-5</v>
      </c>
      <c r="AI225" s="50">
        <f>(0.003)/(1000*1000)</f>
        <v>3E-9</v>
      </c>
      <c r="AJ225" s="50">
        <f>(0.0006)/(1000*1000)</f>
        <v>6E-10</v>
      </c>
    </row>
    <row r="226" spans="32:36" x14ac:dyDescent="0.3">
      <c r="AF226" s="47" t="s">
        <v>123</v>
      </c>
      <c r="AG226" s="48">
        <v>2.5939178789752385E-2</v>
      </c>
      <c r="AH226" s="49">
        <f>(63.1)/(1000*1000)</f>
        <v>6.3100000000000002E-5</v>
      </c>
      <c r="AI226" s="50">
        <f>(0.001)/(1000*1000)</f>
        <v>1.0000000000000001E-9</v>
      </c>
      <c r="AJ226" s="50">
        <f>(0.0001)/(1000*1000)</f>
        <v>1E-10</v>
      </c>
    </row>
    <row r="227" spans="32:36" x14ac:dyDescent="0.3">
      <c r="AF227" s="47" t="s">
        <v>124</v>
      </c>
      <c r="AG227" s="48">
        <v>1</v>
      </c>
      <c r="AH227" s="49">
        <f>(56.1)/(1000*1000)</f>
        <v>5.6100000000000002E-5</v>
      </c>
      <c r="AI227" s="50">
        <f>(0.001)/(1000*1000)</f>
        <v>1.0000000000000001E-9</v>
      </c>
      <c r="AJ227" s="50">
        <f>(0.0001)/(1000*1000)</f>
        <v>1E-10</v>
      </c>
    </row>
  </sheetData>
  <customSheetViews>
    <customSheetView guid="{0C06BE46-8F55-4F15-BCB7-BB5743C7E4AC}" scale="75" showPageBreaks="1" showGridLines="0" view="pageLayout">
      <selection activeCell="R22" sqref="R22"/>
      <pageMargins left="0.33333333333333331" right="0.39529914529914528" top="1.1886792452830188" bottom="0.75000000000000011" header="0.30000000000000004" footer="0.30000000000000004"/>
      <pageSetup orientation="portrait" r:id="rId1"/>
      <headerFooter>
        <oddHeader>&amp;C&amp;G</oddHeader>
        <oddFooter>&amp;LHerramienta Formulario Validación v.01&amp;R&amp;P</oddFooter>
      </headerFooter>
    </customSheetView>
  </customSheetViews>
  <mergeCells count="326">
    <mergeCell ref="H132:I132"/>
    <mergeCell ref="H133:I133"/>
    <mergeCell ref="H134:I134"/>
    <mergeCell ref="H135:I135"/>
    <mergeCell ref="A218:E218"/>
    <mergeCell ref="F218:H218"/>
    <mergeCell ref="A209:G209"/>
    <mergeCell ref="H209:J209"/>
    <mergeCell ref="A210:F210"/>
    <mergeCell ref="G210:K210"/>
    <mergeCell ref="A159:C159"/>
    <mergeCell ref="A167:Q167"/>
    <mergeCell ref="A186:Q186"/>
    <mergeCell ref="A198:E198"/>
    <mergeCell ref="F198:L198"/>
    <mergeCell ref="A156:C156"/>
    <mergeCell ref="A157:C157"/>
    <mergeCell ref="A158:C158"/>
    <mergeCell ref="A190:E190"/>
    <mergeCell ref="F190:L190"/>
    <mergeCell ref="A192:E192"/>
    <mergeCell ref="J218:L218"/>
    <mergeCell ref="A201:Q201"/>
    <mergeCell ref="K209:Q209"/>
    <mergeCell ref="A220:F220"/>
    <mergeCell ref="G220:J220"/>
    <mergeCell ref="A216:D216"/>
    <mergeCell ref="E216:G216"/>
    <mergeCell ref="H216:I216"/>
    <mergeCell ref="J216:L216"/>
    <mergeCell ref="M216:N216"/>
    <mergeCell ref="O216:Q216"/>
    <mergeCell ref="L210:O210"/>
    <mergeCell ref="A214:Q214"/>
    <mergeCell ref="D203:E203"/>
    <mergeCell ref="H203:L203"/>
    <mergeCell ref="A204:E204"/>
    <mergeCell ref="F204:G204"/>
    <mergeCell ref="I204:J204"/>
    <mergeCell ref="K204:L204"/>
    <mergeCell ref="M203:O203"/>
    <mergeCell ref="M204:O204"/>
    <mergeCell ref="M205:O205"/>
    <mergeCell ref="M206:O206"/>
    <mergeCell ref="M207:O207"/>
    <mergeCell ref="A205:E205"/>
    <mergeCell ref="F205:G205"/>
    <mergeCell ref="I205:J205"/>
    <mergeCell ref="K205:L205"/>
    <mergeCell ref="A206:E206"/>
    <mergeCell ref="F206:G206"/>
    <mergeCell ref="I206:J206"/>
    <mergeCell ref="K206:L206"/>
    <mergeCell ref="A207:E207"/>
    <mergeCell ref="F207:G207"/>
    <mergeCell ref="I207:J207"/>
    <mergeCell ref="K207:L207"/>
    <mergeCell ref="D154:E154"/>
    <mergeCell ref="D155:E155"/>
    <mergeCell ref="F192:L192"/>
    <mergeCell ref="A194:E194"/>
    <mergeCell ref="F194:L194"/>
    <mergeCell ref="A196:E196"/>
    <mergeCell ref="F196:L196"/>
    <mergeCell ref="D156:E156"/>
    <mergeCell ref="D157:E157"/>
    <mergeCell ref="D158:E158"/>
    <mergeCell ref="D159:E159"/>
    <mergeCell ref="A188:E188"/>
    <mergeCell ref="F188:L188"/>
    <mergeCell ref="D141:E141"/>
    <mergeCell ref="F141:G141"/>
    <mergeCell ref="H141:I141"/>
    <mergeCell ref="A140:C140"/>
    <mergeCell ref="D140:E140"/>
    <mergeCell ref="F140:G140"/>
    <mergeCell ref="H140:I140"/>
    <mergeCell ref="D152:E152"/>
    <mergeCell ref="D153:E153"/>
    <mergeCell ref="N140:O140"/>
    <mergeCell ref="P140:Q140"/>
    <mergeCell ref="A139:C139"/>
    <mergeCell ref="D139:E139"/>
    <mergeCell ref="F139:G139"/>
    <mergeCell ref="H139:I139"/>
    <mergeCell ref="N139:O139"/>
    <mergeCell ref="P139:Q139"/>
    <mergeCell ref="A138:C138"/>
    <mergeCell ref="D138:E138"/>
    <mergeCell ref="F138:G138"/>
    <mergeCell ref="H138:I138"/>
    <mergeCell ref="N138:O138"/>
    <mergeCell ref="P138:Q138"/>
    <mergeCell ref="H136:I136"/>
    <mergeCell ref="N136:O136"/>
    <mergeCell ref="P136:Q136"/>
    <mergeCell ref="A137:C137"/>
    <mergeCell ref="D137:E137"/>
    <mergeCell ref="F137:G137"/>
    <mergeCell ref="H137:I137"/>
    <mergeCell ref="N137:O137"/>
    <mergeCell ref="P137:Q137"/>
    <mergeCell ref="A136:C136"/>
    <mergeCell ref="D136:E136"/>
    <mergeCell ref="F136:G136"/>
    <mergeCell ref="D129:E129"/>
    <mergeCell ref="F129:G129"/>
    <mergeCell ref="A130:C130"/>
    <mergeCell ref="D130:E130"/>
    <mergeCell ref="F130:G130"/>
    <mergeCell ref="A132:C132"/>
    <mergeCell ref="D132:E132"/>
    <mergeCell ref="A131:C131"/>
    <mergeCell ref="D131:E131"/>
    <mergeCell ref="F131:G131"/>
    <mergeCell ref="A135:C135"/>
    <mergeCell ref="D135:E135"/>
    <mergeCell ref="F135:G135"/>
    <mergeCell ref="P119:Q119"/>
    <mergeCell ref="C120:E120"/>
    <mergeCell ref="F120:G120"/>
    <mergeCell ref="H120:I120"/>
    <mergeCell ref="A121:B121"/>
    <mergeCell ref="C121:E121"/>
    <mergeCell ref="F121:G121"/>
    <mergeCell ref="C119:E119"/>
    <mergeCell ref="F119:G119"/>
    <mergeCell ref="J119:K119"/>
    <mergeCell ref="L119:M119"/>
    <mergeCell ref="N119:O119"/>
    <mergeCell ref="H121:I121"/>
    <mergeCell ref="A133:C133"/>
    <mergeCell ref="D133:E133"/>
    <mergeCell ref="F133:G133"/>
    <mergeCell ref="A134:C134"/>
    <mergeCell ref="D134:E134"/>
    <mergeCell ref="F134:G134"/>
    <mergeCell ref="F132:G132"/>
    <mergeCell ref="A129:C129"/>
    <mergeCell ref="H116:I116"/>
    <mergeCell ref="H117:I117"/>
    <mergeCell ref="H118:I118"/>
    <mergeCell ref="H119:I119"/>
    <mergeCell ref="N115:O115"/>
    <mergeCell ref="P115:Q115"/>
    <mergeCell ref="C116:E116"/>
    <mergeCell ref="F116:G116"/>
    <mergeCell ref="J116:K116"/>
    <mergeCell ref="L116:M116"/>
    <mergeCell ref="N116:O116"/>
    <mergeCell ref="P116:Q116"/>
    <mergeCell ref="P117:Q117"/>
    <mergeCell ref="C118:E118"/>
    <mergeCell ref="F118:G118"/>
    <mergeCell ref="J118:K118"/>
    <mergeCell ref="L118:M118"/>
    <mergeCell ref="N118:O118"/>
    <mergeCell ref="P118:Q118"/>
    <mergeCell ref="C117:E117"/>
    <mergeCell ref="F117:G117"/>
    <mergeCell ref="J117:K117"/>
    <mergeCell ref="L117:M117"/>
    <mergeCell ref="N117:O117"/>
    <mergeCell ref="C114:E114"/>
    <mergeCell ref="F114:G114"/>
    <mergeCell ref="L114:M114"/>
    <mergeCell ref="C115:E115"/>
    <mergeCell ref="F115:G115"/>
    <mergeCell ref="J115:K115"/>
    <mergeCell ref="L115:M115"/>
    <mergeCell ref="C112:E112"/>
    <mergeCell ref="F112:G112"/>
    <mergeCell ref="L112:M112"/>
    <mergeCell ref="C113:E113"/>
    <mergeCell ref="F113:G113"/>
    <mergeCell ref="L113:M113"/>
    <mergeCell ref="H112:I112"/>
    <mergeCell ref="H113:I113"/>
    <mergeCell ref="H114:I114"/>
    <mergeCell ref="H115:I115"/>
    <mergeCell ref="C110:E110"/>
    <mergeCell ref="F110:G110"/>
    <mergeCell ref="L110:M110"/>
    <mergeCell ref="C111:E111"/>
    <mergeCell ref="F111:G111"/>
    <mergeCell ref="L111:M111"/>
    <mergeCell ref="L106:M107"/>
    <mergeCell ref="C107:E107"/>
    <mergeCell ref="C108:E108"/>
    <mergeCell ref="F108:G108"/>
    <mergeCell ref="L108:M108"/>
    <mergeCell ref="C109:E109"/>
    <mergeCell ref="F109:G109"/>
    <mergeCell ref="L109:M109"/>
    <mergeCell ref="H108:I108"/>
    <mergeCell ref="H109:I109"/>
    <mergeCell ref="H110:I110"/>
    <mergeCell ref="H111:I111"/>
    <mergeCell ref="A100:Q100"/>
    <mergeCell ref="A102:Q102"/>
    <mergeCell ref="D103:E103"/>
    <mergeCell ref="D104:E104"/>
    <mergeCell ref="H105:I105"/>
    <mergeCell ref="C106:E106"/>
    <mergeCell ref="F106:G107"/>
    <mergeCell ref="H106:I107"/>
    <mergeCell ref="A106:B107"/>
    <mergeCell ref="A97:B97"/>
    <mergeCell ref="C97:E97"/>
    <mergeCell ref="F97:G97"/>
    <mergeCell ref="H97:I97"/>
    <mergeCell ref="J97:M97"/>
    <mergeCell ref="N97:Q97"/>
    <mergeCell ref="A94:Q94"/>
    <mergeCell ref="A95:Q95"/>
    <mergeCell ref="A96:B96"/>
    <mergeCell ref="F96:G96"/>
    <mergeCell ref="H96:I96"/>
    <mergeCell ref="J96:M96"/>
    <mergeCell ref="N96:Q96"/>
    <mergeCell ref="A90:E90"/>
    <mergeCell ref="F90:I90"/>
    <mergeCell ref="J90:M90"/>
    <mergeCell ref="N90:Q90"/>
    <mergeCell ref="A91:E91"/>
    <mergeCell ref="F91:I91"/>
    <mergeCell ref="J91:M91"/>
    <mergeCell ref="N91:Q91"/>
    <mergeCell ref="A88:I88"/>
    <mergeCell ref="J88:Q88"/>
    <mergeCell ref="A89:E89"/>
    <mergeCell ref="F89:I89"/>
    <mergeCell ref="J89:M89"/>
    <mergeCell ref="N89:Q89"/>
    <mergeCell ref="F80:J80"/>
    <mergeCell ref="A81:Q81"/>
    <mergeCell ref="A86:Q86"/>
    <mergeCell ref="A87:Q87"/>
    <mergeCell ref="F79:J79"/>
    <mergeCell ref="F71:J71"/>
    <mergeCell ref="A72:Q72"/>
    <mergeCell ref="A75:Q75"/>
    <mergeCell ref="F70:J70"/>
    <mergeCell ref="F62:J62"/>
    <mergeCell ref="A63:Q63"/>
    <mergeCell ref="A66:Q66"/>
    <mergeCell ref="F61:J61"/>
    <mergeCell ref="A49:Q49"/>
    <mergeCell ref="A52:Q52"/>
    <mergeCell ref="A54:Q54"/>
    <mergeCell ref="A55:Q55"/>
    <mergeCell ref="A57:Q57"/>
    <mergeCell ref="A1:Q1"/>
    <mergeCell ref="A2:Q2"/>
    <mergeCell ref="C3:I3"/>
    <mergeCell ref="O3:Q3"/>
    <mergeCell ref="C4:Q4"/>
    <mergeCell ref="A17:Q17"/>
    <mergeCell ref="A19:Q19"/>
    <mergeCell ref="A25:Q25"/>
    <mergeCell ref="A11:Q11"/>
    <mergeCell ref="A12:Q12"/>
    <mergeCell ref="A13:Q13"/>
    <mergeCell ref="A14:Q14"/>
    <mergeCell ref="E15:Q15"/>
    <mergeCell ref="A16:Q16"/>
    <mergeCell ref="D151:E151"/>
    <mergeCell ref="F30:J30"/>
    <mergeCell ref="A5:Q5"/>
    <mergeCell ref="A6:Q6"/>
    <mergeCell ref="A7:Q7"/>
    <mergeCell ref="A8:Q8"/>
    <mergeCell ref="A9:Q9"/>
    <mergeCell ref="A10:Q10"/>
    <mergeCell ref="F29:J29"/>
    <mergeCell ref="A127:C128"/>
    <mergeCell ref="D127:E127"/>
    <mergeCell ref="F127:G128"/>
    <mergeCell ref="H127:I128"/>
    <mergeCell ref="D128:E128"/>
    <mergeCell ref="F47:J47"/>
    <mergeCell ref="F48:J48"/>
    <mergeCell ref="F38:J38"/>
    <mergeCell ref="A39:Q39"/>
    <mergeCell ref="A43:Q43"/>
    <mergeCell ref="A31:Q31"/>
    <mergeCell ref="A33:Q33"/>
    <mergeCell ref="A125:Q125"/>
    <mergeCell ref="H126:I126"/>
    <mergeCell ref="F37:J37"/>
    <mergeCell ref="A149:C149"/>
    <mergeCell ref="H129:I129"/>
    <mergeCell ref="H130:I130"/>
    <mergeCell ref="H131:I131"/>
    <mergeCell ref="A142:C142"/>
    <mergeCell ref="D142:E142"/>
    <mergeCell ref="F142:G142"/>
    <mergeCell ref="H142:I142"/>
    <mergeCell ref="A161:C161"/>
    <mergeCell ref="D161:E161"/>
    <mergeCell ref="A150:C150"/>
    <mergeCell ref="A151:C151"/>
    <mergeCell ref="A152:C152"/>
    <mergeCell ref="A153:C153"/>
    <mergeCell ref="A154:C154"/>
    <mergeCell ref="A155:C155"/>
    <mergeCell ref="A144:Q144"/>
    <mergeCell ref="A146:C147"/>
    <mergeCell ref="D146:E146"/>
    <mergeCell ref="D147:E147"/>
    <mergeCell ref="A148:C148"/>
    <mergeCell ref="D148:E148"/>
    <mergeCell ref="D149:E149"/>
    <mergeCell ref="D150:E150"/>
    <mergeCell ref="A117:B117"/>
    <mergeCell ref="A118:B118"/>
    <mergeCell ref="A119:B119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</mergeCells>
  <phoneticPr fontId="26" type="noConversion"/>
  <dataValidations count="1">
    <dataValidation type="list" allowBlank="1" showInputMessage="1" showErrorMessage="1" sqref="A207:E207 A205:E205">
      <formula1>$AF$224:$AF$227</formula1>
    </dataValidation>
  </dataValidations>
  <pageMargins left="0.33333333333333331" right="0.39529914529914528" top="1.1886792452830188" bottom="0.75000000000000011" header="0.30000000000000004" footer="0.30000000000000004"/>
  <pageSetup orientation="portrait" r:id="rId2"/>
  <headerFooter>
    <oddHeader>&amp;C&amp;G</oddHeader>
    <oddFooter>&amp;LHerramienta Formulario Validación v.01&amp;R&amp;P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1</xdr:col>
                    <xdr:colOff>541020</xdr:colOff>
                    <xdr:row>88</xdr:row>
                    <xdr:rowOff>45720</xdr:rowOff>
                  </from>
                  <to>
                    <xdr:col>2</xdr:col>
                    <xdr:colOff>53340</xdr:colOff>
                    <xdr:row>88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1</xdr:col>
                    <xdr:colOff>541020</xdr:colOff>
                    <xdr:row>89</xdr:row>
                    <xdr:rowOff>53340</xdr:rowOff>
                  </from>
                  <to>
                    <xdr:col>2</xdr:col>
                    <xdr:colOff>22860</xdr:colOff>
                    <xdr:row>89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>
                <anchor moveWithCells="1">
                  <from>
                    <xdr:col>1</xdr:col>
                    <xdr:colOff>541020</xdr:colOff>
                    <xdr:row>90</xdr:row>
                    <xdr:rowOff>68580</xdr:rowOff>
                  </from>
                  <to>
                    <xdr:col>2</xdr:col>
                    <xdr:colOff>38100</xdr:colOff>
                    <xdr:row>90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>
                <anchor moveWithCells="1">
                  <from>
                    <xdr:col>7</xdr:col>
                    <xdr:colOff>274320</xdr:colOff>
                    <xdr:row>88</xdr:row>
                    <xdr:rowOff>45720</xdr:rowOff>
                  </from>
                  <to>
                    <xdr:col>7</xdr:col>
                    <xdr:colOff>510540</xdr:colOff>
                    <xdr:row>88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0" name="Check Box 5">
              <controlPr defaultSize="0" autoFill="0" autoLine="0" autoPict="0">
                <anchor moveWithCells="1">
                  <from>
                    <xdr:col>7</xdr:col>
                    <xdr:colOff>274320</xdr:colOff>
                    <xdr:row>89</xdr:row>
                    <xdr:rowOff>38100</xdr:rowOff>
                  </from>
                  <to>
                    <xdr:col>7</xdr:col>
                    <xdr:colOff>510540</xdr:colOff>
                    <xdr:row>89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1" name="Check Box 6">
              <controlPr defaultSize="0" autoFill="0" autoLine="0" autoPict="0">
                <anchor moveWithCells="1">
                  <from>
                    <xdr:col>10</xdr:col>
                    <xdr:colOff>91440</xdr:colOff>
                    <xdr:row>88</xdr:row>
                    <xdr:rowOff>0</xdr:rowOff>
                  </from>
                  <to>
                    <xdr:col>11</xdr:col>
                    <xdr:colOff>68580</xdr:colOff>
                    <xdr:row>88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2" name="Check Box 7">
              <controlPr defaultSize="0" autoFill="0" autoLine="0" autoPict="0">
                <anchor moveWithCells="1">
                  <from>
                    <xdr:col>10</xdr:col>
                    <xdr:colOff>99060</xdr:colOff>
                    <xdr:row>89</xdr:row>
                    <xdr:rowOff>0</xdr:rowOff>
                  </from>
                  <to>
                    <xdr:col>11</xdr:col>
                    <xdr:colOff>68580</xdr:colOff>
                    <xdr:row>89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3" name="Check Box 8">
              <controlPr defaultSize="0" autoFill="0" autoLine="0" autoPict="0">
                <anchor moveWithCells="1">
                  <from>
                    <xdr:col>10</xdr:col>
                    <xdr:colOff>68580</xdr:colOff>
                    <xdr:row>90</xdr:row>
                    <xdr:rowOff>99060</xdr:rowOff>
                  </from>
                  <to>
                    <xdr:col>11</xdr:col>
                    <xdr:colOff>45720</xdr:colOff>
                    <xdr:row>90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4" name="Check Box 9">
              <controlPr defaultSize="0" autoFill="0" autoLine="0" autoPict="0">
                <anchor moveWithCells="1">
                  <from>
                    <xdr:col>14</xdr:col>
                    <xdr:colOff>160020</xdr:colOff>
                    <xdr:row>88</xdr:row>
                    <xdr:rowOff>0</xdr:rowOff>
                  </from>
                  <to>
                    <xdr:col>16</xdr:col>
                    <xdr:colOff>0</xdr:colOff>
                    <xdr:row>88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5" name="Check Box 10">
              <controlPr defaultSize="0" autoFill="0" autoLine="0" autoPict="0">
                <anchor moveWithCells="1">
                  <from>
                    <xdr:col>14</xdr:col>
                    <xdr:colOff>160020</xdr:colOff>
                    <xdr:row>89</xdr:row>
                    <xdr:rowOff>0</xdr:rowOff>
                  </from>
                  <to>
                    <xdr:col>16</xdr:col>
                    <xdr:colOff>0</xdr:colOff>
                    <xdr:row>89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6" name="Check Box 11">
              <controlPr defaultSize="0" autoFill="0" autoLine="0" autoPict="0">
                <anchor moveWithCells="1">
                  <from>
                    <xdr:col>14</xdr:col>
                    <xdr:colOff>144780</xdr:colOff>
                    <xdr:row>90</xdr:row>
                    <xdr:rowOff>76200</xdr:rowOff>
                  </from>
                  <to>
                    <xdr:col>15</xdr:col>
                    <xdr:colOff>259080</xdr:colOff>
                    <xdr:row>90</xdr:row>
                    <xdr:rowOff>236220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Precalentamiento</vt:lpstr>
    </vt:vector>
  </TitlesOfParts>
  <Company>Basel Agency for Sustainable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Magallon</dc:creator>
  <cp:lastModifiedBy>Christophe Hoor</cp:lastModifiedBy>
  <dcterms:created xsi:type="dcterms:W3CDTF">2015-12-03T17:59:56Z</dcterms:created>
  <dcterms:modified xsi:type="dcterms:W3CDTF">2018-04-09T21:54:52Z</dcterms:modified>
</cp:coreProperties>
</file>